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cuments\Внесение изиененний 3 кв. 2022г\"/>
    </mc:Choice>
  </mc:AlternateContent>
  <bookViews>
    <workbookView xWindow="0" yWindow="0" windowWidth="3465" windowHeight="1200" activeTab="1"/>
  </bookViews>
  <sheets>
    <sheet name="1" sheetId="1" r:id="rId1"/>
    <sheet name="2" sheetId="2" r:id="rId2"/>
  </sheets>
  <definedNames>
    <definedName name="BFT_Print_Titles" localSheetId="0">'1'!$6:$8</definedName>
    <definedName name="BFT_Print_Titles" localSheetId="1">'2'!$6:$8</definedName>
    <definedName name="LAST_CELL" localSheetId="0">'1'!#REF!</definedName>
    <definedName name="LAST_CELL" localSheetId="1">'2'!#REF!</definedName>
  </definedNames>
  <calcPr calcId="162913"/>
</workbook>
</file>

<file path=xl/calcChain.xml><?xml version="1.0" encoding="utf-8"?>
<calcChain xmlns="http://schemas.openxmlformats.org/spreadsheetml/2006/main">
  <c r="G77" i="2" l="1"/>
  <c r="F82" i="1"/>
  <c r="F81" i="1"/>
  <c r="G63" i="2" l="1"/>
  <c r="G57" i="2"/>
  <c r="G67" i="2"/>
  <c r="G38" i="2"/>
  <c r="F59" i="1"/>
  <c r="F38" i="1"/>
  <c r="F62" i="1" l="1"/>
  <c r="G34" i="2" l="1"/>
  <c r="G72" i="2"/>
  <c r="G15" i="2"/>
  <c r="F67" i="1" l="1"/>
  <c r="F56" i="1"/>
  <c r="F15" i="1"/>
  <c r="F54" i="1" l="1"/>
  <c r="F52" i="1"/>
  <c r="F49" i="1"/>
  <c r="F34" i="1"/>
  <c r="F33" i="1" s="1"/>
  <c r="F29" i="1"/>
  <c r="G71" i="2"/>
  <c r="G55" i="2"/>
  <c r="G50" i="2" s="1"/>
  <c r="G49" i="2" s="1"/>
  <c r="G40" i="2"/>
  <c r="G29" i="2"/>
  <c r="G33" i="2"/>
  <c r="G75" i="2"/>
  <c r="G74" i="2" s="1"/>
  <c r="G60" i="2"/>
  <c r="G58" i="2"/>
  <c r="G46" i="2"/>
  <c r="G45" i="2" s="1"/>
  <c r="F27" i="1"/>
  <c r="F79" i="1"/>
  <c r="F78" i="1" s="1"/>
  <c r="F64" i="1"/>
  <c r="F60" i="1"/>
  <c r="F45" i="1"/>
  <c r="F44" i="1" s="1"/>
  <c r="G11" i="2"/>
  <c r="G10" i="2" s="1"/>
  <c r="G78" i="2"/>
  <c r="G43" i="2"/>
  <c r="G42" i="2" s="1"/>
  <c r="G31" i="2"/>
  <c r="G21" i="2"/>
  <c r="G14" i="2" s="1"/>
  <c r="F70" i="1"/>
  <c r="F42" i="1"/>
  <c r="F41" i="1" s="1"/>
  <c r="F31" i="1"/>
  <c r="F21" i="1"/>
  <c r="F11" i="1"/>
  <c r="F10" i="1" s="1"/>
  <c r="G9" i="2" l="1"/>
  <c r="F48" i="1"/>
  <c r="F26" i="1"/>
  <c r="F14" i="1"/>
  <c r="G26" i="2"/>
  <c r="F9" i="1" l="1"/>
</calcChain>
</file>

<file path=xl/sharedStrings.xml><?xml version="1.0" encoding="utf-8"?>
<sst xmlns="http://schemas.openxmlformats.org/spreadsheetml/2006/main" count="706" uniqueCount="129">
  <si>
    <t>Единица измерения:</t>
  </si>
  <si>
    <t>руб.</t>
  </si>
  <si>
    <t>5</t>
  </si>
  <si>
    <t>Наименование показателя</t>
  </si>
  <si>
    <t>1</t>
  </si>
  <si>
    <t>КБК</t>
  </si>
  <si>
    <t>7</t>
  </si>
  <si>
    <t>КФСР</t>
  </si>
  <si>
    <t>2</t>
  </si>
  <si>
    <t>КЦСР</t>
  </si>
  <si>
    <t>3</t>
  </si>
  <si>
    <t>КВР</t>
  </si>
  <si>
    <t>4</t>
  </si>
  <si>
    <t>Наименование КВР</t>
  </si>
  <si>
    <t>Текущий год</t>
  </si>
  <si>
    <t>6</t>
  </si>
  <si>
    <t>ВСЕГО: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</si>
  <si>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</si>
  <si>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</si>
  <si>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</si>
  <si>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</si>
  <si>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</si>
  <si>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</si>
  <si>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</si>
  <si>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</si>
  <si>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</si>
  <si>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</si>
  <si>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Финансовое обеспечение выполнения функций государственными органами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</si>
  <si>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</si>
  <si>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</si>
  <si>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</si>
  <si>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</si>
  <si>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852</t>
  </si>
  <si>
    <t>Уплата прочих налогов, сборов</t>
  </si>
  <si>
    <t>853</t>
  </si>
  <si>
    <t>Уплата иных платежей</t>
  </si>
  <si>
    <t>0113</t>
  </si>
  <si>
    <t>Другие общегосударственные вопросы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</si>
  <si>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</si>
  <si>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540</t>
  </si>
  <si>
    <t>Иные межбюджетные трансферты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</si>
  <si>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</si>
  <si>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0203</t>
  </si>
  <si>
    <t>Мобилизационная и вневойсковая подготовка</t>
  </si>
  <si>
    <t>Осуществление полномочий по первичному воинскому учету на территориях, где отсутствуют военные комиссариаты</t>
  </si>
  <si>
    <t>Проведение противоаварийных и противопожарных мероприятий</t>
  </si>
  <si>
    <t>0409</t>
  </si>
  <si>
    <t>Дорожное хозяйство (дорожные фонды)</t>
  </si>
  <si>
    <t>9900311200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</si>
  <si>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</si>
  <si>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0501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</si>
  <si>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</si>
  <si>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</si>
  <si>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0502</t>
  </si>
  <si>
    <t>Коммунальное хозяйство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</si>
  <si>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(модернизация, капитальный ремонт объектов коммунального хозяйства)</t>
  </si>
  <si>
    <t>243</t>
  </si>
  <si>
    <t>Закупка товаров, работ, услуг в целях капитального ремонта государственного (муниципального) имущества</t>
  </si>
  <si>
    <t>Реализация переданных полномочий муниципального района на организацию в границах поселения электро, тепло, газо,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</si>
  <si>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</si>
  <si>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0503</t>
  </si>
  <si>
    <t>Благоустройство</t>
  </si>
  <si>
    <t>Реализация приоритетного проекта "Формирование комфортной городской среды"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</si>
  <si>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</si>
  <si>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</si>
  <si>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</si>
  <si>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Прочие мероприятия по благоустройству поселения</t>
  </si>
  <si>
    <t>1003</t>
  </si>
  <si>
    <t>Социальное обеспечение населения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</si>
  <si>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</si>
  <si>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321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</si>
  <si>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</si>
  <si>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</si>
  <si>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</si>
  <si>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9900771050</t>
  </si>
  <si>
    <t>Организация и проведение мероприятий в сфере физической культуры и спорта</t>
  </si>
  <si>
    <t>Ведомственная структура расходов бюджета Солнечного сельского поселения</t>
  </si>
  <si>
    <t>КВСР</t>
  </si>
  <si>
    <t>912</t>
  </si>
  <si>
    <t>9900020300</t>
  </si>
  <si>
    <t>9900020400</t>
  </si>
  <si>
    <t>9900000030</t>
  </si>
  <si>
    <t>9900011700</t>
  </si>
  <si>
    <t>9900051180</t>
  </si>
  <si>
    <t>0309</t>
  </si>
  <si>
    <t>9900011200</t>
  </si>
  <si>
    <t>9900011300</t>
  </si>
  <si>
    <t>9900011100</t>
  </si>
  <si>
    <t>9900004060</t>
  </si>
  <si>
    <t>9900004061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</si>
  <si>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 (РЕАЛЬНЫЕ ДЕЛА)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</si>
  <si>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</si>
  <si>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</si>
  <si>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99000L5550</t>
  </si>
  <si>
    <t>9900011400</t>
  </si>
  <si>
    <t>9900011500</t>
  </si>
  <si>
    <t>9900060310</t>
  </si>
  <si>
    <t>9900060350</t>
  </si>
  <si>
    <t>9900012750</t>
  </si>
  <si>
    <t>9900071050</t>
  </si>
  <si>
    <t>99100S4060</t>
  </si>
  <si>
    <t>Закупка энергетических ресурсов</t>
  </si>
  <si>
    <t>247</t>
  </si>
  <si>
    <t>Другие вопросы в области охраны окружающей среды</t>
  </si>
  <si>
    <t>0605</t>
  </si>
  <si>
    <t>Создание и содержание мест (площадок) накопления твердых коммунальных отходов</t>
  </si>
  <si>
    <t>990G2S3120</t>
  </si>
  <si>
    <t>Прочая закупка товаров, работ и услуг</t>
  </si>
  <si>
    <t>0107</t>
  </si>
  <si>
    <t>9900020004</t>
  </si>
  <si>
    <t>880</t>
  </si>
  <si>
    <t>Специальные расходы</t>
  </si>
  <si>
    <t xml:space="preserve">Специальные расходы </t>
  </si>
  <si>
    <t>9900011800</t>
  </si>
  <si>
    <t>08100S4060</t>
  </si>
  <si>
    <t>0310</t>
  </si>
  <si>
    <t>9900024600</t>
  </si>
  <si>
    <t>Озеленение</t>
  </si>
  <si>
    <t>9900060330</t>
  </si>
  <si>
    <t>99000S9602</t>
  </si>
  <si>
    <t>Инициативные проекты</t>
  </si>
  <si>
    <t>990ИП99602</t>
  </si>
  <si>
    <t>9900019600</t>
  </si>
  <si>
    <t xml:space="preserve">912 </t>
  </si>
  <si>
    <t xml:space="preserve">Приложение № 1  к решению Совета депутатов  Солнечного сельского поселения  от "28" октября  2022г. №                                                                       "О внесении изменений в бюджет  за 3 кв. 2022 года  "                                                                                  </t>
  </si>
  <si>
    <t xml:space="preserve">Распределение бюджетных ассигнований бюджета Солнечного сельского поселения  по разделам, подразделам, целевым статьям и группам видов расходов классификации расходов бюджета за 3 квартал 2022 года </t>
  </si>
  <si>
    <t>9900080230</t>
  </si>
  <si>
    <t>99000М0230</t>
  </si>
  <si>
    <t xml:space="preserve">Приложение № 2  к решению Совета депутатов  Солнечного сельского поселения  от "28" октября 2022г. №                                                                          "О внесении изменений в бюджет  за 3 квартал 2022 года  "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</si>
</sst>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4" x14ac:knownFonts="1">
    <font>
      <sz val="10"/>
      <name val="Arial"/>
    </font>
    <font>
      <b/>
      <sz val="8"/>
      <name val="Arial"/>
      <family val="2"/>
      <charset val="204"/>
    </font>
    <font>
      <sz val="8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</font>
    <font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 vertical="top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" fontId="5" fillId="0" borderId="3" xfId="0" applyNumberFormat="1" applyFont="1" applyBorder="1" applyAlignment="1" applyProtection="1">
      <alignment horizontal="right" vertical="top" wrapText="1"/>
    </xf>
    <xf numFmtId="49" fontId="4" fillId="0" borderId="6" xfId="0" applyNumberFormat="1" applyFont="1" applyBorder="1" applyAlignment="1" applyProtection="1">
      <alignment horizontal="left" vertical="top" wrapText="1"/>
    </xf>
    <xf numFmtId="49" fontId="4" fillId="0" borderId="6" xfId="0" applyNumberFormat="1" applyFont="1" applyBorder="1" applyAlignment="1" applyProtection="1">
      <alignment horizontal="center" vertical="top" wrapText="1"/>
    </xf>
    <xf numFmtId="4" fontId="4" fillId="0" borderId="6" xfId="0" applyNumberFormat="1" applyFont="1" applyBorder="1" applyAlignment="1" applyProtection="1">
      <alignment horizontal="right" vertical="top" wrapText="1"/>
    </xf>
    <xf numFmtId="164" fontId="5" fillId="0" borderId="3" xfId="0" applyNumberFormat="1" applyFont="1" applyBorder="1" applyAlignment="1" applyProtection="1">
      <alignment horizontal="left" vertical="top" wrapText="1"/>
    </xf>
    <xf numFmtId="49" fontId="6" fillId="0" borderId="3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left" vertical="top" wrapText="1"/>
    </xf>
    <xf numFmtId="49" fontId="4" fillId="0" borderId="3" xfId="0" applyNumberFormat="1" applyFont="1" applyBorder="1" applyAlignment="1" applyProtection="1">
      <alignment horizontal="center" vertical="top" wrapText="1"/>
    </xf>
    <xf numFmtId="4" fontId="4" fillId="0" borderId="3" xfId="0" applyNumberFormat="1" applyFont="1" applyBorder="1" applyAlignment="1" applyProtection="1">
      <alignment horizontal="right" vertical="top" wrapText="1"/>
    </xf>
    <xf numFmtId="0" fontId="7" fillId="0" borderId="0" xfId="0" applyFont="1" applyAlignment="1">
      <alignment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left"/>
    </xf>
    <xf numFmtId="49" fontId="8" fillId="0" borderId="8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left" vertical="top" wrapText="1"/>
    </xf>
    <xf numFmtId="49" fontId="4" fillId="0" borderId="9" xfId="0" applyNumberFormat="1" applyFont="1" applyBorder="1" applyAlignment="1" applyProtection="1">
      <alignment horizontal="center" vertical="top" wrapText="1"/>
    </xf>
    <xf numFmtId="4" fontId="4" fillId="0" borderId="9" xfId="0" applyNumberFormat="1" applyFont="1" applyBorder="1" applyAlignment="1" applyProtection="1">
      <alignment horizontal="right" vertical="top" wrapText="1"/>
    </xf>
    <xf numFmtId="49" fontId="6" fillId="0" borderId="9" xfId="0" applyNumberFormat="1" applyFont="1" applyBorder="1" applyAlignment="1" applyProtection="1">
      <alignment horizontal="left" vertical="top" wrapText="1"/>
    </xf>
    <xf numFmtId="49" fontId="6" fillId="0" borderId="9" xfId="0" applyNumberFormat="1" applyFont="1" applyBorder="1" applyAlignment="1" applyProtection="1">
      <alignment horizontal="center" vertical="top" wrapText="1"/>
    </xf>
    <xf numFmtId="4" fontId="6" fillId="0" borderId="9" xfId="0" applyNumberFormat="1" applyFont="1" applyBorder="1" applyAlignment="1" applyProtection="1">
      <alignment horizontal="right" vertical="top" wrapText="1"/>
    </xf>
    <xf numFmtId="49" fontId="9" fillId="0" borderId="9" xfId="0" applyNumberFormat="1" applyFont="1" applyBorder="1" applyAlignment="1" applyProtection="1">
      <alignment horizontal="center" vertical="top" wrapText="1"/>
    </xf>
    <xf numFmtId="49" fontId="10" fillId="0" borderId="8" xfId="0" applyNumberFormat="1" applyFont="1" applyBorder="1" applyAlignment="1" applyProtection="1">
      <alignment horizontal="center" vertical="center" wrapText="1"/>
    </xf>
    <xf numFmtId="164" fontId="11" fillId="0" borderId="3" xfId="0" applyNumberFormat="1" applyFont="1" applyBorder="1" applyAlignment="1" applyProtection="1">
      <alignment horizontal="left" vertical="top" wrapText="1"/>
    </xf>
    <xf numFmtId="49" fontId="9" fillId="0" borderId="6" xfId="0" applyNumberFormat="1" applyFont="1" applyBorder="1" applyAlignment="1" applyProtection="1">
      <alignment horizontal="left" vertical="top" wrapText="1"/>
    </xf>
    <xf numFmtId="4" fontId="1" fillId="2" borderId="3" xfId="0" applyNumberFormat="1" applyFont="1" applyFill="1" applyBorder="1" applyAlignment="1" applyProtection="1">
      <alignment horizontal="right" wrapText="1"/>
    </xf>
    <xf numFmtId="4" fontId="5" fillId="2" borderId="3" xfId="0" applyNumberFormat="1" applyFont="1" applyFill="1" applyBorder="1" applyAlignment="1" applyProtection="1">
      <alignment horizontal="right" vertical="top" wrapText="1"/>
    </xf>
    <xf numFmtId="49" fontId="6" fillId="0" borderId="6" xfId="0" applyNumberFormat="1" applyFont="1" applyBorder="1" applyAlignment="1" applyProtection="1">
      <alignment horizontal="left" vertical="top" wrapText="1"/>
    </xf>
    <xf numFmtId="49" fontId="11" fillId="0" borderId="3" xfId="0" applyNumberFormat="1" applyFont="1" applyBorder="1" applyAlignment="1" applyProtection="1">
      <alignment horizontal="center" vertical="top" wrapText="1"/>
    </xf>
    <xf numFmtId="49" fontId="9" fillId="0" borderId="6" xfId="0" applyNumberFormat="1" applyFont="1" applyBorder="1" applyAlignment="1" applyProtection="1">
      <alignment horizontal="center" vertical="top" wrapText="1"/>
    </xf>
    <xf numFmtId="4" fontId="6" fillId="2" borderId="9" xfId="0" applyNumberFormat="1" applyFont="1" applyFill="1" applyBorder="1" applyAlignment="1" applyProtection="1">
      <alignment horizontal="right" vertical="top" wrapText="1"/>
    </xf>
    <xf numFmtId="49" fontId="9" fillId="0" borderId="9" xfId="0" applyNumberFormat="1" applyFont="1" applyBorder="1" applyAlignment="1" applyProtection="1">
      <alignment horizontal="left" vertical="top" wrapText="1"/>
    </xf>
    <xf numFmtId="49" fontId="6" fillId="0" borderId="6" xfId="0" applyNumberFormat="1" applyFont="1" applyBorder="1" applyAlignment="1" applyProtection="1">
      <alignment horizontal="center" vertical="top" wrapText="1"/>
    </xf>
    <xf numFmtId="49" fontId="9" fillId="0" borderId="3" xfId="0" applyNumberFormat="1" applyFont="1" applyBorder="1" applyAlignment="1" applyProtection="1">
      <alignment horizontal="center" vertical="top" wrapText="1"/>
    </xf>
    <xf numFmtId="4" fontId="5" fillId="3" borderId="3" xfId="0" applyNumberFormat="1" applyFont="1" applyFill="1" applyBorder="1" applyAlignment="1" applyProtection="1">
      <alignment horizontal="right" vertical="top" wrapText="1"/>
    </xf>
    <xf numFmtId="0" fontId="12" fillId="0" borderId="0" xfId="0" applyFont="1"/>
    <xf numFmtId="49" fontId="13" fillId="0" borderId="3" xfId="0" applyNumberFormat="1" applyFont="1" applyBorder="1" applyAlignment="1" applyProtection="1">
      <alignment horizontal="center" vertical="top" wrapText="1"/>
    </xf>
    <xf numFmtId="4" fontId="9" fillId="0" borderId="9" xfId="0" applyNumberFormat="1" applyFont="1" applyBorder="1" applyAlignment="1" applyProtection="1">
      <alignment horizontal="right" vertical="top" wrapText="1"/>
    </xf>
    <xf numFmtId="49" fontId="6" fillId="0" borderId="9" xfId="0" applyNumberFormat="1" applyFont="1" applyBorder="1" applyAlignment="1" applyProtection="1">
      <alignment horizontal="right" vertical="top" wrapText="1"/>
    </xf>
    <xf numFmtId="49" fontId="9" fillId="0" borderId="6" xfId="0" applyNumberFormat="1" applyFont="1" applyBorder="1" applyAlignment="1" applyProtection="1">
      <alignment horizontal="right" vertical="top" wrapText="1"/>
    </xf>
    <xf numFmtId="4" fontId="4" fillId="2" borderId="9" xfId="0" applyNumberFormat="1" applyFont="1" applyFill="1" applyBorder="1" applyAlignment="1" applyProtection="1">
      <alignment horizontal="right" vertical="top" wrapText="1"/>
    </xf>
    <xf numFmtId="49" fontId="4" fillId="0" borderId="10" xfId="0" applyNumberFormat="1" applyFont="1" applyBorder="1" applyAlignment="1" applyProtection="1">
      <alignment horizontal="center" vertical="top" wrapText="1"/>
    </xf>
    <xf numFmtId="49" fontId="1" fillId="0" borderId="3" xfId="0" applyNumberFormat="1" applyFont="1" applyBorder="1" applyAlignment="1" applyProtection="1">
      <alignment horizontal="left" vertical="top" wrapText="1"/>
    </xf>
    <xf numFmtId="49" fontId="1" fillId="0" borderId="9" xfId="0" applyNumberFormat="1" applyFont="1" applyBorder="1" applyAlignment="1" applyProtection="1">
      <alignment horizontal="left" vertical="top" wrapText="1"/>
    </xf>
    <xf numFmtId="49" fontId="1" fillId="0" borderId="9" xfId="0" applyNumberFormat="1" applyFont="1" applyBorder="1" applyAlignment="1" applyProtection="1">
      <alignment horizontal="center" vertical="top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workbookViewId="0">
      <selection activeCell="F83" sqref="F83"/>
    </sheetView>
  </sheetViews>
  <sheetFormatPr defaultRowHeight="12.75" customHeight="1" x14ac:dyDescent="0.2"/>
  <cols>
    <col min="1" max="1" width="40.7109375" customWidth="1"/>
    <col min="2" max="2" width="10.7109375" customWidth="1"/>
    <col min="3" max="3" width="12" customWidth="1"/>
    <col min="4" max="4" width="10.7109375" customWidth="1"/>
    <col min="5" max="5" width="25.7109375" customWidth="1"/>
    <col min="6" max="6" width="15.7109375" customWidth="1"/>
  </cols>
  <sheetData>
    <row r="1" spans="1:7" ht="49.5" customHeight="1" x14ac:dyDescent="0.2">
      <c r="C1" s="52" t="s">
        <v>124</v>
      </c>
      <c r="D1" s="52"/>
      <c r="E1" s="52"/>
      <c r="F1" s="52"/>
      <c r="G1" s="18"/>
    </row>
    <row r="3" spans="1:7" ht="52.5" customHeight="1" x14ac:dyDescent="0.2">
      <c r="A3" s="53" t="s">
        <v>125</v>
      </c>
      <c r="B3" s="53"/>
      <c r="C3" s="53"/>
      <c r="D3" s="53"/>
      <c r="E3" s="53"/>
      <c r="F3" s="53"/>
    </row>
    <row r="4" spans="1:7" ht="15.75" x14ac:dyDescent="0.2">
      <c r="B4" s="1"/>
      <c r="C4" s="1"/>
      <c r="D4" s="1"/>
      <c r="E4" s="1"/>
      <c r="F4" s="1"/>
    </row>
    <row r="5" spans="1:7" ht="13.5" customHeight="1" x14ac:dyDescent="0.2">
      <c r="A5" s="54" t="s">
        <v>0</v>
      </c>
      <c r="B5" s="54"/>
      <c r="C5" s="2" t="s">
        <v>1</v>
      </c>
    </row>
    <row r="6" spans="1:7" x14ac:dyDescent="0.2">
      <c r="A6" s="55" t="s">
        <v>3</v>
      </c>
      <c r="B6" s="57" t="s">
        <v>5</v>
      </c>
      <c r="C6" s="58"/>
      <c r="D6" s="58"/>
      <c r="E6" s="58"/>
      <c r="F6" s="55" t="s">
        <v>14</v>
      </c>
    </row>
    <row r="7" spans="1:7" x14ac:dyDescent="0.2">
      <c r="A7" s="56"/>
      <c r="B7" s="4" t="s">
        <v>7</v>
      </c>
      <c r="C7" s="4" t="s">
        <v>9</v>
      </c>
      <c r="D7" s="4" t="s">
        <v>11</v>
      </c>
      <c r="E7" s="4" t="s">
        <v>13</v>
      </c>
      <c r="F7" s="56"/>
    </row>
    <row r="8" spans="1:7" x14ac:dyDescent="0.2">
      <c r="A8" s="3" t="s">
        <v>4</v>
      </c>
      <c r="B8" s="3" t="s">
        <v>8</v>
      </c>
      <c r="C8" s="3" t="s">
        <v>10</v>
      </c>
      <c r="D8" s="3" t="s">
        <v>12</v>
      </c>
      <c r="E8" s="3" t="s">
        <v>2</v>
      </c>
      <c r="F8" s="3" t="s">
        <v>15</v>
      </c>
    </row>
    <row r="9" spans="1:7" x14ac:dyDescent="0.2">
      <c r="A9" s="5" t="s">
        <v>16</v>
      </c>
      <c r="B9" s="6" t="s">
        <v>17</v>
      </c>
      <c r="C9" s="6"/>
      <c r="D9" s="6"/>
      <c r="E9" s="5"/>
      <c r="F9" s="32">
        <f>F10+F14+F26+F33+F38+F41+F44+F48+F59+F78+F81+F75+F24</f>
        <v>30209909.48</v>
      </c>
    </row>
    <row r="10" spans="1:7" ht="31.5" x14ac:dyDescent="0.2">
      <c r="A10" s="7" t="s">
        <v>19</v>
      </c>
      <c r="B10" s="8" t="s">
        <v>18</v>
      </c>
      <c r="C10" s="8"/>
      <c r="D10" s="8"/>
      <c r="E10" s="7"/>
      <c r="F10" s="33">
        <f>F11</f>
        <v>624000</v>
      </c>
    </row>
    <row r="11" spans="1:7" x14ac:dyDescent="0.2">
      <c r="A11" s="7" t="s">
        <v>20</v>
      </c>
      <c r="B11" s="8" t="s">
        <v>18</v>
      </c>
      <c r="C11" s="35" t="s">
        <v>79</v>
      </c>
      <c r="D11" s="8"/>
      <c r="E11" s="7"/>
      <c r="F11" s="9">
        <f>F12+F13</f>
        <v>624000</v>
      </c>
    </row>
    <row r="12" spans="1:7" ht="33.75" x14ac:dyDescent="0.2">
      <c r="A12" s="10" t="s">
        <v>22</v>
      </c>
      <c r="B12" s="11" t="s">
        <v>18</v>
      </c>
      <c r="C12" s="36" t="s">
        <v>79</v>
      </c>
      <c r="D12" s="11" t="s">
        <v>21</v>
      </c>
      <c r="E12" s="10" t="s">
        <v>22</v>
      </c>
      <c r="F12" s="12">
        <v>480000</v>
      </c>
    </row>
    <row r="13" spans="1:7" ht="67.5" x14ac:dyDescent="0.2">
      <c r="A13" s="10" t="s">
        <v>24</v>
      </c>
      <c r="B13" s="11" t="s">
        <v>18</v>
      </c>
      <c r="C13" s="36" t="s">
        <v>79</v>
      </c>
      <c r="D13" s="11" t="s">
        <v>23</v>
      </c>
      <c r="E13" s="10" t="s">
        <v>24</v>
      </c>
      <c r="F13" s="12">
        <v>144000</v>
      </c>
    </row>
    <row r="14" spans="1:7" ht="52.5" x14ac:dyDescent="0.2">
      <c r="A14" s="7" t="s">
        <v>26</v>
      </c>
      <c r="B14" s="8" t="s">
        <v>25</v>
      </c>
      <c r="C14" s="8"/>
      <c r="D14" s="8"/>
      <c r="E14" s="7"/>
      <c r="F14" s="33">
        <f>F15+F21</f>
        <v>5831896.7799999993</v>
      </c>
    </row>
    <row r="15" spans="1:7" ht="21" x14ac:dyDescent="0.2">
      <c r="A15" s="7" t="s">
        <v>27</v>
      </c>
      <c r="B15" s="8" t="s">
        <v>25</v>
      </c>
      <c r="C15" s="35" t="s">
        <v>80</v>
      </c>
      <c r="D15" s="8"/>
      <c r="E15" s="7"/>
      <c r="F15" s="41">
        <f>F16+F17+F18+F20+F19</f>
        <v>5820896.7799999993</v>
      </c>
    </row>
    <row r="16" spans="1:7" ht="33.75" x14ac:dyDescent="0.2">
      <c r="A16" s="10" t="s">
        <v>22</v>
      </c>
      <c r="B16" s="11" t="s">
        <v>25</v>
      </c>
      <c r="C16" s="36" t="s">
        <v>80</v>
      </c>
      <c r="D16" s="11" t="s">
        <v>21</v>
      </c>
      <c r="E16" s="10" t="s">
        <v>22</v>
      </c>
      <c r="F16" s="12">
        <v>1861751</v>
      </c>
    </row>
    <row r="17" spans="1:6" ht="67.5" x14ac:dyDescent="0.2">
      <c r="A17" s="10" t="s">
        <v>24</v>
      </c>
      <c r="B17" s="11" t="s">
        <v>25</v>
      </c>
      <c r="C17" s="36" t="s">
        <v>80</v>
      </c>
      <c r="D17" s="11" t="s">
        <v>23</v>
      </c>
      <c r="E17" s="10" t="s">
        <v>24</v>
      </c>
      <c r="F17" s="12">
        <v>562249</v>
      </c>
    </row>
    <row r="18" spans="1:6" ht="33.75" x14ac:dyDescent="0.2">
      <c r="A18" s="10" t="s">
        <v>29</v>
      </c>
      <c r="B18" s="11" t="s">
        <v>25</v>
      </c>
      <c r="C18" s="36" t="s">
        <v>80</v>
      </c>
      <c r="D18" s="11" t="s">
        <v>28</v>
      </c>
      <c r="E18" s="10" t="s">
        <v>29</v>
      </c>
      <c r="F18" s="12">
        <v>200000</v>
      </c>
    </row>
    <row r="19" spans="1:6" ht="45" x14ac:dyDescent="0.2">
      <c r="A19" s="10" t="s">
        <v>31</v>
      </c>
      <c r="B19" s="11" t="s">
        <v>25</v>
      </c>
      <c r="C19" s="36" t="s">
        <v>80</v>
      </c>
      <c r="D19" s="11" t="s">
        <v>30</v>
      </c>
      <c r="E19" s="10" t="s">
        <v>31</v>
      </c>
      <c r="F19" s="12">
        <v>3153896.78</v>
      </c>
    </row>
    <row r="20" spans="1:6" ht="22.5" x14ac:dyDescent="0.2">
      <c r="A20" s="31" t="s">
        <v>101</v>
      </c>
      <c r="B20" s="11" t="s">
        <v>25</v>
      </c>
      <c r="C20" s="36" t="s">
        <v>80</v>
      </c>
      <c r="D20" s="11" t="s">
        <v>102</v>
      </c>
      <c r="E20" s="10" t="s">
        <v>101</v>
      </c>
      <c r="F20" s="12">
        <v>43000</v>
      </c>
    </row>
    <row r="21" spans="1:6" ht="21" x14ac:dyDescent="0.2">
      <c r="A21" s="7" t="s">
        <v>27</v>
      </c>
      <c r="B21" s="8" t="s">
        <v>25</v>
      </c>
      <c r="C21" s="35" t="s">
        <v>80</v>
      </c>
      <c r="D21" s="8"/>
      <c r="E21" s="7"/>
      <c r="F21" s="9">
        <f>F22+F23</f>
        <v>11000</v>
      </c>
    </row>
    <row r="22" spans="1:6" x14ac:dyDescent="0.2">
      <c r="A22" s="10" t="s">
        <v>33</v>
      </c>
      <c r="B22" s="11" t="s">
        <v>25</v>
      </c>
      <c r="C22" s="36" t="s">
        <v>80</v>
      </c>
      <c r="D22" s="11" t="s">
        <v>32</v>
      </c>
      <c r="E22" s="10" t="s">
        <v>33</v>
      </c>
      <c r="F22" s="12">
        <v>10000</v>
      </c>
    </row>
    <row r="23" spans="1:6" x14ac:dyDescent="0.2">
      <c r="A23" s="10" t="s">
        <v>35</v>
      </c>
      <c r="B23" s="11" t="s">
        <v>25</v>
      </c>
      <c r="C23" s="36" t="s">
        <v>80</v>
      </c>
      <c r="D23" s="11" t="s">
        <v>34</v>
      </c>
      <c r="E23" s="10" t="s">
        <v>35</v>
      </c>
      <c r="F23" s="12">
        <v>1000</v>
      </c>
    </row>
    <row r="24" spans="1:6" ht="9" hidden="1" customHeight="1" x14ac:dyDescent="0.2">
      <c r="A24" s="22" t="s">
        <v>111</v>
      </c>
      <c r="B24" s="23" t="s">
        <v>108</v>
      </c>
      <c r="C24" s="28" t="s">
        <v>109</v>
      </c>
      <c r="D24" s="23"/>
      <c r="E24" s="22"/>
      <c r="F24" s="24"/>
    </row>
    <row r="25" spans="1:6" ht="15" hidden="1" customHeight="1" x14ac:dyDescent="0.2">
      <c r="A25" s="22" t="s">
        <v>111</v>
      </c>
      <c r="B25" s="23" t="s">
        <v>108</v>
      </c>
      <c r="C25" s="28" t="s">
        <v>109</v>
      </c>
      <c r="D25" s="23" t="s">
        <v>110</v>
      </c>
      <c r="E25" s="22"/>
      <c r="F25" s="24">
        <v>0</v>
      </c>
    </row>
    <row r="26" spans="1:6" x14ac:dyDescent="0.2">
      <c r="A26" s="7" t="s">
        <v>37</v>
      </c>
      <c r="B26" s="8" t="s">
        <v>36</v>
      </c>
      <c r="C26" s="8"/>
      <c r="D26" s="8"/>
      <c r="E26" s="7"/>
      <c r="F26" s="33">
        <f>F27+F29+F31</f>
        <v>237629</v>
      </c>
    </row>
    <row r="27" spans="1:6" ht="52.5" x14ac:dyDescent="0.2">
      <c r="A27" s="7" t="s">
        <v>38</v>
      </c>
      <c r="B27" s="8" t="s">
        <v>36</v>
      </c>
      <c r="C27" s="35" t="s">
        <v>81</v>
      </c>
      <c r="D27" s="8"/>
      <c r="E27" s="7"/>
      <c r="F27" s="9">
        <f>F28</f>
        <v>7890</v>
      </c>
    </row>
    <row r="28" spans="1:6" ht="22.5" x14ac:dyDescent="0.2">
      <c r="A28" s="10" t="s">
        <v>40</v>
      </c>
      <c r="B28" s="11" t="s">
        <v>36</v>
      </c>
      <c r="C28" s="36" t="s">
        <v>81</v>
      </c>
      <c r="D28" s="11" t="s">
        <v>39</v>
      </c>
      <c r="E28" s="10" t="s">
        <v>40</v>
      </c>
      <c r="F28" s="12">
        <v>7890</v>
      </c>
    </row>
    <row r="29" spans="1:6" ht="42" x14ac:dyDescent="0.2">
      <c r="A29" s="7" t="s">
        <v>41</v>
      </c>
      <c r="B29" s="8" t="s">
        <v>36</v>
      </c>
      <c r="C29" s="35" t="s">
        <v>82</v>
      </c>
      <c r="D29" s="8"/>
      <c r="E29" s="7"/>
      <c r="F29" s="9">
        <f>F30</f>
        <v>1739</v>
      </c>
    </row>
    <row r="30" spans="1:6" ht="45" x14ac:dyDescent="0.2">
      <c r="A30" s="10" t="s">
        <v>31</v>
      </c>
      <c r="B30" s="11" t="s">
        <v>36</v>
      </c>
      <c r="C30" s="36" t="s">
        <v>82</v>
      </c>
      <c r="D30" s="11" t="s">
        <v>30</v>
      </c>
      <c r="E30" s="10" t="s">
        <v>31</v>
      </c>
      <c r="F30" s="12">
        <v>1739</v>
      </c>
    </row>
    <row r="31" spans="1:6" ht="21" x14ac:dyDescent="0.2">
      <c r="A31" s="7" t="s">
        <v>27</v>
      </c>
      <c r="B31" s="8" t="s">
        <v>36</v>
      </c>
      <c r="C31" s="35" t="s">
        <v>80</v>
      </c>
      <c r="D31" s="8"/>
      <c r="E31" s="7"/>
      <c r="F31" s="9">
        <f>F32</f>
        <v>228000</v>
      </c>
    </row>
    <row r="32" spans="1:6" ht="45" x14ac:dyDescent="0.2">
      <c r="A32" s="10" t="s">
        <v>31</v>
      </c>
      <c r="B32" s="11" t="s">
        <v>36</v>
      </c>
      <c r="C32" s="36" t="s">
        <v>80</v>
      </c>
      <c r="D32" s="11" t="s">
        <v>30</v>
      </c>
      <c r="E32" s="10" t="s">
        <v>31</v>
      </c>
      <c r="F32" s="12">
        <v>228000</v>
      </c>
    </row>
    <row r="33" spans="1:6" ht="21" x14ac:dyDescent="0.2">
      <c r="A33" s="7" t="s">
        <v>43</v>
      </c>
      <c r="B33" s="8" t="s">
        <v>42</v>
      </c>
      <c r="C33" s="8"/>
      <c r="D33" s="8"/>
      <c r="E33" s="7"/>
      <c r="F33" s="33">
        <f>F34</f>
        <v>272271</v>
      </c>
    </row>
    <row r="34" spans="1:6" ht="31.5" x14ac:dyDescent="0.2">
      <c r="A34" s="7" t="s">
        <v>44</v>
      </c>
      <c r="B34" s="8" t="s">
        <v>42</v>
      </c>
      <c r="C34" s="35" t="s">
        <v>83</v>
      </c>
      <c r="D34" s="8"/>
      <c r="E34" s="7"/>
      <c r="F34" s="9">
        <f>F35+F36+F37</f>
        <v>272271</v>
      </c>
    </row>
    <row r="35" spans="1:6" ht="33.75" x14ac:dyDescent="0.2">
      <c r="A35" s="10" t="s">
        <v>22</v>
      </c>
      <c r="B35" s="11" t="s">
        <v>42</v>
      </c>
      <c r="C35" s="36" t="s">
        <v>83</v>
      </c>
      <c r="D35" s="11" t="s">
        <v>21</v>
      </c>
      <c r="E35" s="10" t="s">
        <v>22</v>
      </c>
      <c r="F35" s="12">
        <v>208000</v>
      </c>
    </row>
    <row r="36" spans="1:6" ht="67.5" x14ac:dyDescent="0.2">
      <c r="A36" s="10" t="s">
        <v>24</v>
      </c>
      <c r="B36" s="11" t="s">
        <v>42</v>
      </c>
      <c r="C36" s="36" t="s">
        <v>83</v>
      </c>
      <c r="D36" s="11" t="s">
        <v>23</v>
      </c>
      <c r="E36" s="10" t="s">
        <v>24</v>
      </c>
      <c r="F36" s="12">
        <v>64271</v>
      </c>
    </row>
    <row r="37" spans="1:6" ht="45" x14ac:dyDescent="0.2">
      <c r="A37" s="10" t="s">
        <v>31</v>
      </c>
      <c r="B37" s="11" t="s">
        <v>42</v>
      </c>
      <c r="C37" s="36" t="s">
        <v>83</v>
      </c>
      <c r="D37" s="11" t="s">
        <v>30</v>
      </c>
      <c r="E37" s="10" t="s">
        <v>31</v>
      </c>
      <c r="F37" s="12"/>
    </row>
    <row r="38" spans="1:6" s="42" customFormat="1" ht="22.5" x14ac:dyDescent="0.2">
      <c r="A38" s="34" t="s">
        <v>45</v>
      </c>
      <c r="B38" s="26" t="s">
        <v>84</v>
      </c>
      <c r="C38" s="26"/>
      <c r="D38" s="26"/>
      <c r="E38" s="25"/>
      <c r="F38" s="37">
        <f>F39+F40</f>
        <v>119504</v>
      </c>
    </row>
    <row r="39" spans="1:6" s="42" customFormat="1" ht="45" x14ac:dyDescent="0.2">
      <c r="A39" s="10" t="s">
        <v>31</v>
      </c>
      <c r="B39" s="23" t="s">
        <v>115</v>
      </c>
      <c r="C39" s="28" t="s">
        <v>113</v>
      </c>
      <c r="D39" s="11" t="s">
        <v>30</v>
      </c>
      <c r="E39" s="10" t="s">
        <v>31</v>
      </c>
      <c r="F39" s="24">
        <v>54500</v>
      </c>
    </row>
    <row r="40" spans="1:6" s="42" customFormat="1" ht="45" x14ac:dyDescent="0.2">
      <c r="A40" s="10" t="s">
        <v>31</v>
      </c>
      <c r="B40" s="23" t="s">
        <v>84</v>
      </c>
      <c r="C40" s="23" t="s">
        <v>116</v>
      </c>
      <c r="D40" s="11" t="s">
        <v>30</v>
      </c>
      <c r="E40" s="10" t="s">
        <v>31</v>
      </c>
      <c r="F40" s="47">
        <v>65004</v>
      </c>
    </row>
    <row r="41" spans="1:6" x14ac:dyDescent="0.2">
      <c r="A41" s="7" t="s">
        <v>47</v>
      </c>
      <c r="B41" s="8" t="s">
        <v>46</v>
      </c>
      <c r="C41" s="8"/>
      <c r="D41" s="8"/>
      <c r="E41" s="7"/>
      <c r="F41" s="33">
        <f>F42</f>
        <v>5327269.74</v>
      </c>
    </row>
    <row r="42" spans="1:6" ht="63" x14ac:dyDescent="0.2">
      <c r="A42" s="7" t="s">
        <v>49</v>
      </c>
      <c r="B42" s="8" t="s">
        <v>46</v>
      </c>
      <c r="C42" s="8" t="s">
        <v>48</v>
      </c>
      <c r="D42" s="8"/>
      <c r="E42" s="7"/>
      <c r="F42" s="9">
        <f>F43</f>
        <v>5327269.74</v>
      </c>
    </row>
    <row r="43" spans="1:6" ht="45" x14ac:dyDescent="0.2">
      <c r="A43" s="10" t="s">
        <v>31</v>
      </c>
      <c r="B43" s="11" t="s">
        <v>46</v>
      </c>
      <c r="C43" s="36" t="s">
        <v>85</v>
      </c>
      <c r="D43" s="11" t="s">
        <v>30</v>
      </c>
      <c r="E43" s="10" t="s">
        <v>31</v>
      </c>
      <c r="F43" s="12">
        <v>5327269.74</v>
      </c>
    </row>
    <row r="44" spans="1:6" x14ac:dyDescent="0.2">
      <c r="A44" s="7" t="s">
        <v>51</v>
      </c>
      <c r="B44" s="8" t="s">
        <v>50</v>
      </c>
      <c r="C44" s="8"/>
      <c r="D44" s="8"/>
      <c r="E44" s="7"/>
      <c r="F44" s="33">
        <f>F45+F47</f>
        <v>118533.6</v>
      </c>
    </row>
    <row r="45" spans="1:6" ht="94.5" x14ac:dyDescent="0.2">
      <c r="A45" s="13" t="s">
        <v>52</v>
      </c>
      <c r="B45" s="8" t="s">
        <v>50</v>
      </c>
      <c r="C45" s="8" t="s">
        <v>86</v>
      </c>
      <c r="D45" s="8"/>
      <c r="E45" s="7"/>
      <c r="F45" s="9">
        <f>F46</f>
        <v>118533.6</v>
      </c>
    </row>
    <row r="46" spans="1:6" ht="45" x14ac:dyDescent="0.2">
      <c r="A46" s="10" t="s">
        <v>31</v>
      </c>
      <c r="B46" s="11" t="s">
        <v>50</v>
      </c>
      <c r="C46" s="11" t="s">
        <v>86</v>
      </c>
      <c r="D46" s="11" t="s">
        <v>30</v>
      </c>
      <c r="E46" s="10" t="s">
        <v>31</v>
      </c>
      <c r="F46" s="12">
        <v>118533.6</v>
      </c>
    </row>
    <row r="47" spans="1:6" x14ac:dyDescent="0.2">
      <c r="A47" s="22" t="s">
        <v>35</v>
      </c>
      <c r="B47" s="23" t="s">
        <v>50</v>
      </c>
      <c r="C47" s="11" t="s">
        <v>86</v>
      </c>
      <c r="D47" s="23" t="s">
        <v>34</v>
      </c>
      <c r="E47" s="31" t="s">
        <v>35</v>
      </c>
      <c r="F47" s="24"/>
    </row>
    <row r="48" spans="1:6" x14ac:dyDescent="0.2">
      <c r="A48" s="7" t="s">
        <v>54</v>
      </c>
      <c r="B48" s="8" t="s">
        <v>53</v>
      </c>
      <c r="C48" s="8"/>
      <c r="D48" s="8"/>
      <c r="E48" s="7"/>
      <c r="F48" s="33">
        <f>F56+F49+F52</f>
        <v>6286388.1899999995</v>
      </c>
    </row>
    <row r="49" spans="1:6" ht="84" x14ac:dyDescent="0.2">
      <c r="A49" s="13" t="s">
        <v>55</v>
      </c>
      <c r="B49" s="8" t="s">
        <v>53</v>
      </c>
      <c r="C49" s="8" t="s">
        <v>88</v>
      </c>
      <c r="D49" s="8"/>
      <c r="E49" s="7"/>
      <c r="F49" s="9">
        <f>F50+F51</f>
        <v>59517</v>
      </c>
    </row>
    <row r="50" spans="1:6" ht="45" x14ac:dyDescent="0.2">
      <c r="A50" s="10" t="s">
        <v>57</v>
      </c>
      <c r="B50" s="11" t="s">
        <v>53</v>
      </c>
      <c r="C50" s="11" t="s">
        <v>87</v>
      </c>
      <c r="D50" s="11" t="s">
        <v>56</v>
      </c>
      <c r="E50" s="10" t="s">
        <v>57</v>
      </c>
      <c r="F50" s="12">
        <v>59517</v>
      </c>
    </row>
    <row r="51" spans="1:6" ht="45" x14ac:dyDescent="0.2">
      <c r="A51" s="10" t="s">
        <v>31</v>
      </c>
      <c r="B51" s="11" t="s">
        <v>53</v>
      </c>
      <c r="C51" s="11" t="s">
        <v>88</v>
      </c>
      <c r="D51" s="11" t="s">
        <v>30</v>
      </c>
      <c r="E51" s="10" t="s">
        <v>31</v>
      </c>
      <c r="F51" s="24"/>
    </row>
    <row r="52" spans="1:6" ht="67.5" x14ac:dyDescent="0.2">
      <c r="A52" s="34" t="s">
        <v>90</v>
      </c>
      <c r="B52" s="39" t="s">
        <v>53</v>
      </c>
      <c r="C52" s="39" t="s">
        <v>114</v>
      </c>
      <c r="D52" s="23"/>
      <c r="E52" s="22"/>
      <c r="F52" s="27">
        <f>F53</f>
        <v>3365094</v>
      </c>
    </row>
    <row r="53" spans="1:6" ht="67.5" x14ac:dyDescent="0.2">
      <c r="A53" s="10" t="s">
        <v>31</v>
      </c>
      <c r="B53" s="11" t="s">
        <v>53</v>
      </c>
      <c r="C53" s="11" t="s">
        <v>114</v>
      </c>
      <c r="D53" s="36" t="s">
        <v>30</v>
      </c>
      <c r="E53" s="31" t="s">
        <v>92</v>
      </c>
      <c r="F53" s="24">
        <v>3365094</v>
      </c>
    </row>
    <row r="54" spans="1:6" ht="56.25" x14ac:dyDescent="0.2">
      <c r="A54" s="34" t="s">
        <v>59</v>
      </c>
      <c r="B54" s="39" t="s">
        <v>53</v>
      </c>
      <c r="C54" s="26" t="s">
        <v>100</v>
      </c>
      <c r="D54" s="28"/>
      <c r="E54" s="38"/>
      <c r="F54" s="24">
        <f>F55</f>
        <v>0</v>
      </c>
    </row>
    <row r="55" spans="1:6" ht="45" x14ac:dyDescent="0.2">
      <c r="A55" s="22" t="s">
        <v>31</v>
      </c>
      <c r="B55" s="11" t="s">
        <v>53</v>
      </c>
      <c r="C55" s="28" t="s">
        <v>100</v>
      </c>
      <c r="D55" s="11" t="s">
        <v>30</v>
      </c>
      <c r="E55" s="22" t="s">
        <v>31</v>
      </c>
      <c r="F55" s="24"/>
    </row>
    <row r="56" spans="1:6" ht="73.5" x14ac:dyDescent="0.2">
      <c r="A56" s="30" t="s">
        <v>58</v>
      </c>
      <c r="B56" s="8" t="s">
        <v>53</v>
      </c>
      <c r="C56" s="8" t="s">
        <v>87</v>
      </c>
      <c r="D56" s="8"/>
      <c r="E56" s="7"/>
      <c r="F56" s="9">
        <f>F57+F58</f>
        <v>2861777.19</v>
      </c>
    </row>
    <row r="57" spans="1:6" ht="45" x14ac:dyDescent="0.2">
      <c r="A57" s="10" t="s">
        <v>31</v>
      </c>
      <c r="B57" s="11" t="s">
        <v>53</v>
      </c>
      <c r="C57" s="11" t="s">
        <v>87</v>
      </c>
      <c r="D57" s="11" t="s">
        <v>30</v>
      </c>
      <c r="E57" s="10" t="s">
        <v>31</v>
      </c>
      <c r="F57" s="12">
        <v>2861777.19</v>
      </c>
    </row>
    <row r="58" spans="1:6" ht="63" x14ac:dyDescent="0.2">
      <c r="A58" s="7" t="s">
        <v>92</v>
      </c>
      <c r="B58" s="43" t="s">
        <v>53</v>
      </c>
      <c r="C58" s="11" t="s">
        <v>87</v>
      </c>
      <c r="D58" s="8" t="s">
        <v>91</v>
      </c>
      <c r="E58" s="7" t="s">
        <v>92</v>
      </c>
      <c r="F58" s="9"/>
    </row>
    <row r="59" spans="1:6" x14ac:dyDescent="0.2">
      <c r="A59" s="7" t="s">
        <v>61</v>
      </c>
      <c r="B59" s="8" t="s">
        <v>60</v>
      </c>
      <c r="C59" s="8"/>
      <c r="D59" s="8"/>
      <c r="E59" s="7"/>
      <c r="F59" s="33">
        <f>F60+F62+F64+F67+F70+F72+F73+F74+F66</f>
        <v>8123915.5099999998</v>
      </c>
    </row>
    <row r="60" spans="1:6" ht="31.5" x14ac:dyDescent="0.2">
      <c r="A60" s="7" t="s">
        <v>62</v>
      </c>
      <c r="B60" s="8" t="s">
        <v>60</v>
      </c>
      <c r="C60" s="35" t="s">
        <v>93</v>
      </c>
      <c r="D60" s="8"/>
      <c r="E60" s="7"/>
      <c r="F60" s="9">
        <f>F61</f>
        <v>0</v>
      </c>
    </row>
    <row r="61" spans="1:6" ht="45" x14ac:dyDescent="0.2">
      <c r="A61" s="10" t="s">
        <v>31</v>
      </c>
      <c r="B61" s="11" t="s">
        <v>60</v>
      </c>
      <c r="C61" s="36" t="s">
        <v>93</v>
      </c>
      <c r="D61" s="11" t="s">
        <v>30</v>
      </c>
      <c r="E61" s="10" t="s">
        <v>31</v>
      </c>
      <c r="F61" s="12">
        <v>0</v>
      </c>
    </row>
    <row r="62" spans="1:6" ht="31.5" x14ac:dyDescent="0.2">
      <c r="A62" s="7" t="s">
        <v>63</v>
      </c>
      <c r="B62" s="8" t="s">
        <v>60</v>
      </c>
      <c r="C62" s="35" t="s">
        <v>94</v>
      </c>
      <c r="D62" s="8"/>
      <c r="E62" s="7"/>
      <c r="F62" s="9">
        <f>F63</f>
        <v>212147</v>
      </c>
    </row>
    <row r="63" spans="1:6" ht="45" x14ac:dyDescent="0.2">
      <c r="A63" s="10" t="s">
        <v>31</v>
      </c>
      <c r="B63" s="11" t="s">
        <v>60</v>
      </c>
      <c r="C63" s="36" t="s">
        <v>94</v>
      </c>
      <c r="D63" s="11" t="s">
        <v>30</v>
      </c>
      <c r="E63" s="10" t="s">
        <v>31</v>
      </c>
      <c r="F63" s="12">
        <v>212147</v>
      </c>
    </row>
    <row r="64" spans="1:6" ht="42" x14ac:dyDescent="0.2">
      <c r="A64" s="7" t="s">
        <v>64</v>
      </c>
      <c r="B64" s="8" t="s">
        <v>60</v>
      </c>
      <c r="C64" s="35" t="s">
        <v>95</v>
      </c>
      <c r="D64" s="8"/>
      <c r="E64" s="7"/>
      <c r="F64" s="9">
        <f>F65</f>
        <v>29070</v>
      </c>
    </row>
    <row r="65" spans="1:7" ht="45" x14ac:dyDescent="0.2">
      <c r="A65" s="10" t="s">
        <v>31</v>
      </c>
      <c r="B65" s="11" t="s">
        <v>60</v>
      </c>
      <c r="C65" s="36" t="s">
        <v>95</v>
      </c>
      <c r="D65" s="11" t="s">
        <v>30</v>
      </c>
      <c r="E65" s="10" t="s">
        <v>31</v>
      </c>
      <c r="F65" s="12">
        <v>29070</v>
      </c>
    </row>
    <row r="66" spans="1:7" ht="45" x14ac:dyDescent="0.2">
      <c r="A66" s="10" t="s">
        <v>31</v>
      </c>
      <c r="B66" s="23" t="s">
        <v>60</v>
      </c>
      <c r="C66" s="23" t="s">
        <v>122</v>
      </c>
      <c r="D66" s="23" t="s">
        <v>30</v>
      </c>
      <c r="E66" s="10" t="s">
        <v>31</v>
      </c>
      <c r="F66" s="24"/>
    </row>
    <row r="67" spans="1:7" x14ac:dyDescent="0.2">
      <c r="A67" s="7" t="s">
        <v>65</v>
      </c>
      <c r="B67" s="8" t="s">
        <v>60</v>
      </c>
      <c r="C67" s="35" t="s">
        <v>96</v>
      </c>
      <c r="D67" s="8"/>
      <c r="E67" s="7"/>
      <c r="F67" s="9">
        <f>F68+F69</f>
        <v>550000</v>
      </c>
    </row>
    <row r="68" spans="1:7" ht="45" x14ac:dyDescent="0.2">
      <c r="A68" s="10" t="s">
        <v>31</v>
      </c>
      <c r="B68" s="11" t="s">
        <v>60</v>
      </c>
      <c r="C68" s="36" t="s">
        <v>96</v>
      </c>
      <c r="D68" s="11" t="s">
        <v>30</v>
      </c>
      <c r="E68" s="10" t="s">
        <v>31</v>
      </c>
      <c r="F68" s="12">
        <v>250000</v>
      </c>
    </row>
    <row r="69" spans="1:7" ht="22.5" x14ac:dyDescent="0.2">
      <c r="A69" s="31" t="s">
        <v>101</v>
      </c>
      <c r="B69" s="11" t="s">
        <v>60</v>
      </c>
      <c r="C69" s="36" t="s">
        <v>96</v>
      </c>
      <c r="D69" s="36" t="s">
        <v>102</v>
      </c>
      <c r="E69" s="31" t="s">
        <v>101</v>
      </c>
      <c r="F69" s="12">
        <v>300000</v>
      </c>
    </row>
    <row r="70" spans="1:7" ht="21" x14ac:dyDescent="0.2">
      <c r="A70" s="7" t="s">
        <v>66</v>
      </c>
      <c r="B70" s="8" t="s">
        <v>60</v>
      </c>
      <c r="C70" s="35" t="s">
        <v>97</v>
      </c>
      <c r="D70" s="8"/>
      <c r="E70" s="7"/>
      <c r="F70" s="9">
        <f>F71</f>
        <v>1004910</v>
      </c>
    </row>
    <row r="71" spans="1:7" ht="45" x14ac:dyDescent="0.2">
      <c r="A71" s="22" t="s">
        <v>31</v>
      </c>
      <c r="B71" s="11" t="s">
        <v>60</v>
      </c>
      <c r="C71" s="36" t="s">
        <v>97</v>
      </c>
      <c r="D71" s="11" t="s">
        <v>30</v>
      </c>
      <c r="E71" s="10" t="s">
        <v>31</v>
      </c>
      <c r="F71" s="12">
        <v>1004910</v>
      </c>
    </row>
    <row r="72" spans="1:7" ht="45" x14ac:dyDescent="0.2">
      <c r="A72" s="49" t="s">
        <v>117</v>
      </c>
      <c r="B72" s="48" t="s">
        <v>60</v>
      </c>
      <c r="C72" s="23" t="s">
        <v>118</v>
      </c>
      <c r="D72" s="23" t="s">
        <v>30</v>
      </c>
      <c r="E72" s="10" t="s">
        <v>31</v>
      </c>
      <c r="F72" s="24">
        <v>6100</v>
      </c>
    </row>
    <row r="73" spans="1:7" ht="45" x14ac:dyDescent="0.2">
      <c r="A73" s="50" t="s">
        <v>120</v>
      </c>
      <c r="B73" s="48" t="s">
        <v>60</v>
      </c>
      <c r="C73" s="23" t="s">
        <v>119</v>
      </c>
      <c r="D73" s="23" t="s">
        <v>30</v>
      </c>
      <c r="E73" s="10" t="s">
        <v>31</v>
      </c>
      <c r="F73" s="24">
        <v>6311688.5099999998</v>
      </c>
    </row>
    <row r="74" spans="1:7" ht="45" x14ac:dyDescent="0.2">
      <c r="A74" s="50" t="s">
        <v>120</v>
      </c>
      <c r="B74" s="48" t="s">
        <v>60</v>
      </c>
      <c r="C74" s="23" t="s">
        <v>121</v>
      </c>
      <c r="D74" s="23" t="s">
        <v>30</v>
      </c>
      <c r="E74" s="10" t="s">
        <v>31</v>
      </c>
      <c r="F74" s="24">
        <v>10000</v>
      </c>
    </row>
    <row r="75" spans="1:7" ht="22.5" hidden="1" x14ac:dyDescent="0.2">
      <c r="A75" s="34" t="s">
        <v>103</v>
      </c>
      <c r="B75" s="21" t="s">
        <v>104</v>
      </c>
      <c r="C75" s="28" t="s">
        <v>106</v>
      </c>
      <c r="D75" s="26"/>
      <c r="E75" s="26"/>
      <c r="F75" s="45"/>
      <c r="G75" s="37"/>
    </row>
    <row r="76" spans="1:7" ht="22.5" hidden="1" x14ac:dyDescent="0.2">
      <c r="A76" s="31" t="s">
        <v>105</v>
      </c>
      <c r="B76" s="21" t="s">
        <v>104</v>
      </c>
      <c r="C76" s="28" t="s">
        <v>106</v>
      </c>
      <c r="D76" s="28" t="s">
        <v>30</v>
      </c>
      <c r="E76" s="28"/>
      <c r="F76" s="38"/>
      <c r="G76" s="44"/>
    </row>
    <row r="77" spans="1:7" ht="45" hidden="1" x14ac:dyDescent="0.2">
      <c r="A77" s="31" t="s">
        <v>107</v>
      </c>
      <c r="B77" s="21" t="s">
        <v>104</v>
      </c>
      <c r="C77" s="28" t="s">
        <v>106</v>
      </c>
      <c r="D77" s="28" t="s">
        <v>30</v>
      </c>
      <c r="E77" s="10" t="s">
        <v>31</v>
      </c>
      <c r="F77" s="46"/>
      <c r="G77" s="44"/>
    </row>
    <row r="78" spans="1:7" x14ac:dyDescent="0.2">
      <c r="A78" s="7" t="s">
        <v>68</v>
      </c>
      <c r="B78" s="8" t="s">
        <v>67</v>
      </c>
      <c r="C78" s="8"/>
      <c r="D78" s="8"/>
      <c r="E78" s="7"/>
      <c r="F78" s="33">
        <f>F79</f>
        <v>160000</v>
      </c>
    </row>
    <row r="79" spans="1:7" ht="73.5" x14ac:dyDescent="0.2">
      <c r="A79" s="7" t="s">
        <v>69</v>
      </c>
      <c r="B79" s="8" t="s">
        <v>67</v>
      </c>
      <c r="C79" s="35" t="s">
        <v>98</v>
      </c>
      <c r="D79" s="8"/>
      <c r="E79" s="7"/>
      <c r="F79" s="9">
        <f>F80</f>
        <v>160000</v>
      </c>
    </row>
    <row r="80" spans="1:7" ht="45" x14ac:dyDescent="0.2">
      <c r="A80" s="10" t="s">
        <v>71</v>
      </c>
      <c r="B80" s="11" t="s">
        <v>67</v>
      </c>
      <c r="C80" s="36" t="s">
        <v>98</v>
      </c>
      <c r="D80" s="11" t="s">
        <v>70</v>
      </c>
      <c r="E80" s="10" t="s">
        <v>71</v>
      </c>
      <c r="F80" s="12">
        <v>160000</v>
      </c>
    </row>
    <row r="81" spans="1:6" x14ac:dyDescent="0.2">
      <c r="A81" s="7" t="s">
        <v>73</v>
      </c>
      <c r="B81" s="8" t="s">
        <v>72</v>
      </c>
      <c r="C81" s="8"/>
      <c r="D81" s="8"/>
      <c r="E81" s="7"/>
      <c r="F81" s="33">
        <f>F82+F83</f>
        <v>3108501.66</v>
      </c>
    </row>
    <row r="82" spans="1:6" ht="21" x14ac:dyDescent="0.2">
      <c r="A82" s="7" t="s">
        <v>75</v>
      </c>
      <c r="B82" s="8" t="s">
        <v>72</v>
      </c>
      <c r="C82" s="8" t="s">
        <v>74</v>
      </c>
      <c r="D82" s="8"/>
      <c r="E82" s="7"/>
      <c r="F82" s="9">
        <f>F84+F85+F86</f>
        <v>2320951.66</v>
      </c>
    </row>
    <row r="83" spans="1:6" ht="45" x14ac:dyDescent="0.2">
      <c r="A83" s="15" t="s">
        <v>31</v>
      </c>
      <c r="B83" s="16" t="s">
        <v>72</v>
      </c>
      <c r="C83" s="16" t="s">
        <v>74</v>
      </c>
      <c r="D83" s="16" t="s">
        <v>30</v>
      </c>
      <c r="E83" s="15" t="s">
        <v>31</v>
      </c>
      <c r="F83" s="17">
        <v>787550</v>
      </c>
    </row>
    <row r="84" spans="1:6" ht="67.5" x14ac:dyDescent="0.2">
      <c r="A84" s="31" t="s">
        <v>92</v>
      </c>
      <c r="B84" s="16" t="s">
        <v>72</v>
      </c>
      <c r="C84" s="16" t="s">
        <v>74</v>
      </c>
      <c r="D84" s="16" t="s">
        <v>91</v>
      </c>
      <c r="E84" s="31" t="s">
        <v>92</v>
      </c>
      <c r="F84" s="17">
        <v>1721951.66</v>
      </c>
    </row>
    <row r="85" spans="1:6" ht="12.75" customHeight="1" x14ac:dyDescent="0.2">
      <c r="A85" s="31" t="s">
        <v>92</v>
      </c>
      <c r="B85" s="16" t="s">
        <v>72</v>
      </c>
      <c r="C85" s="16" t="s">
        <v>126</v>
      </c>
      <c r="D85" s="16" t="s">
        <v>30</v>
      </c>
      <c r="E85" s="31" t="s">
        <v>92</v>
      </c>
      <c r="F85" s="17">
        <v>500000</v>
      </c>
    </row>
    <row r="86" spans="1:6" ht="12.75" customHeight="1" x14ac:dyDescent="0.2">
      <c r="A86" s="31" t="s">
        <v>92</v>
      </c>
      <c r="B86" s="16" t="s">
        <v>72</v>
      </c>
      <c r="C86" s="16" t="s">
        <v>127</v>
      </c>
      <c r="D86" s="16" t="s">
        <v>30</v>
      </c>
      <c r="E86" s="31" t="s">
        <v>92</v>
      </c>
      <c r="F86" s="17">
        <v>99000</v>
      </c>
    </row>
  </sheetData>
  <mergeCells count="6">
    <mergeCell ref="C1:F1"/>
    <mergeCell ref="A3:F3"/>
    <mergeCell ref="A5:B5"/>
    <mergeCell ref="A6:A7"/>
    <mergeCell ref="B6:E6"/>
    <mergeCell ref="F6:F7"/>
  </mergeCells>
  <pageMargins left="0.98425196850393704" right="0.39370078740157483" top="0.39370078740157483" bottom="0.39370078740157483" header="0.19685039370078741" footer="0.19685039370078741"/>
  <pageSetup paperSize="9" scale="7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workbookViewId="0">
      <selection activeCell="D1" sqref="D1:G1"/>
    </sheetView>
  </sheetViews>
  <sheetFormatPr defaultRowHeight="12.75" customHeight="1" x14ac:dyDescent="0.2"/>
  <cols>
    <col min="1" max="1" width="40.7109375" customWidth="1"/>
    <col min="2" max="2" width="12.85546875" customWidth="1"/>
    <col min="3" max="3" width="10.7109375" customWidth="1"/>
    <col min="4" max="4" width="12" customWidth="1"/>
    <col min="5" max="5" width="10.7109375" customWidth="1"/>
    <col min="6" max="6" width="25.7109375" customWidth="1"/>
    <col min="7" max="7" width="15.7109375" customWidth="1"/>
  </cols>
  <sheetData>
    <row r="1" spans="1:8" ht="49.5" customHeight="1" x14ac:dyDescent="0.2">
      <c r="D1" s="52" t="s">
        <v>128</v>
      </c>
      <c r="E1" s="52"/>
      <c r="F1" s="52"/>
      <c r="G1" s="52"/>
      <c r="H1" s="18"/>
    </row>
    <row r="3" spans="1:8" ht="52.5" customHeight="1" x14ac:dyDescent="0.2">
      <c r="A3" s="53" t="s">
        <v>76</v>
      </c>
      <c r="B3" s="53"/>
      <c r="C3" s="53"/>
      <c r="D3" s="53"/>
      <c r="E3" s="53"/>
      <c r="F3" s="53"/>
      <c r="G3" s="53"/>
    </row>
    <row r="4" spans="1:8" ht="15.75" customHeight="1" x14ac:dyDescent="0.2">
      <c r="C4" s="1"/>
      <c r="D4" s="1"/>
      <c r="E4" s="1"/>
      <c r="F4" s="1"/>
      <c r="G4" s="1"/>
    </row>
    <row r="5" spans="1:8" ht="13.5" customHeight="1" x14ac:dyDescent="0.2">
      <c r="A5" s="54" t="s">
        <v>0</v>
      </c>
      <c r="B5" s="54"/>
      <c r="C5" s="54"/>
      <c r="D5" s="2" t="s">
        <v>1</v>
      </c>
    </row>
    <row r="6" spans="1:8" ht="15.75" customHeight="1" x14ac:dyDescent="0.2">
      <c r="A6" s="55" t="s">
        <v>3</v>
      </c>
      <c r="B6" s="57" t="s">
        <v>5</v>
      </c>
      <c r="C6" s="58"/>
      <c r="D6" s="58"/>
      <c r="E6" s="58"/>
      <c r="F6" s="59"/>
      <c r="G6" s="55" t="s">
        <v>14</v>
      </c>
    </row>
    <row r="7" spans="1:8" ht="15.75" customHeight="1" x14ac:dyDescent="0.2">
      <c r="A7" s="56"/>
      <c r="B7" s="19" t="s">
        <v>77</v>
      </c>
      <c r="C7" s="4" t="s">
        <v>7</v>
      </c>
      <c r="D7" s="4" t="s">
        <v>9</v>
      </c>
      <c r="E7" s="4" t="s">
        <v>11</v>
      </c>
      <c r="F7" s="4" t="s">
        <v>13</v>
      </c>
      <c r="G7" s="60"/>
    </row>
    <row r="8" spans="1:8" ht="15.75" customHeight="1" x14ac:dyDescent="0.2">
      <c r="A8" s="3" t="s">
        <v>4</v>
      </c>
      <c r="B8" s="14" t="s">
        <v>8</v>
      </c>
      <c r="C8" s="14" t="s">
        <v>10</v>
      </c>
      <c r="D8" s="14" t="s">
        <v>12</v>
      </c>
      <c r="E8" s="14" t="s">
        <v>2</v>
      </c>
      <c r="F8" s="14" t="s">
        <v>15</v>
      </c>
      <c r="G8" s="14" t="s">
        <v>6</v>
      </c>
    </row>
    <row r="9" spans="1:8" ht="15.75" customHeight="1" x14ac:dyDescent="0.2">
      <c r="A9" s="5" t="s">
        <v>16</v>
      </c>
      <c r="B9" s="20"/>
      <c r="C9" s="6" t="s">
        <v>17</v>
      </c>
      <c r="D9" s="6"/>
      <c r="E9" s="6"/>
      <c r="F9" s="5"/>
      <c r="G9" s="32">
        <f>G10+G14+G26+G33+G40+G42+G45+G49+G57+G71+G74+G77+G24+G38</f>
        <v>30209909.48</v>
      </c>
    </row>
    <row r="10" spans="1:8" ht="31.5" customHeight="1" x14ac:dyDescent="0.2">
      <c r="A10" s="7" t="s">
        <v>19</v>
      </c>
      <c r="B10" s="21" t="s">
        <v>78</v>
      </c>
      <c r="C10" s="8" t="s">
        <v>18</v>
      </c>
      <c r="D10" s="8"/>
      <c r="E10" s="8"/>
      <c r="F10" s="7"/>
      <c r="G10" s="33">
        <f>G11</f>
        <v>624000</v>
      </c>
    </row>
    <row r="11" spans="1:8" ht="15.75" customHeight="1" x14ac:dyDescent="0.2">
      <c r="A11" s="7" t="s">
        <v>20</v>
      </c>
      <c r="B11" s="21" t="s">
        <v>78</v>
      </c>
      <c r="C11" s="8" t="s">
        <v>18</v>
      </c>
      <c r="D11" s="8" t="s">
        <v>79</v>
      </c>
      <c r="E11" s="8"/>
      <c r="F11" s="7"/>
      <c r="G11" s="9">
        <f>G12+G13</f>
        <v>624000</v>
      </c>
    </row>
    <row r="12" spans="1:8" ht="22.5" customHeight="1" x14ac:dyDescent="0.2">
      <c r="A12" s="10" t="s">
        <v>22</v>
      </c>
      <c r="B12" s="21" t="s">
        <v>78</v>
      </c>
      <c r="C12" s="11" t="s">
        <v>18</v>
      </c>
      <c r="D12" s="11" t="s">
        <v>79</v>
      </c>
      <c r="E12" s="11" t="s">
        <v>21</v>
      </c>
      <c r="F12" s="10" t="s">
        <v>22</v>
      </c>
      <c r="G12" s="12">
        <v>480000</v>
      </c>
    </row>
    <row r="13" spans="1:8" ht="45" customHeight="1" x14ac:dyDescent="0.2">
      <c r="A13" s="10" t="s">
        <v>24</v>
      </c>
      <c r="B13" s="21" t="s">
        <v>78</v>
      </c>
      <c r="C13" s="11" t="s">
        <v>18</v>
      </c>
      <c r="D13" s="11" t="s">
        <v>79</v>
      </c>
      <c r="E13" s="11" t="s">
        <v>23</v>
      </c>
      <c r="F13" s="10" t="s">
        <v>24</v>
      </c>
      <c r="G13" s="12">
        <v>144000</v>
      </c>
    </row>
    <row r="14" spans="1:8" ht="52.5" customHeight="1" x14ac:dyDescent="0.2">
      <c r="A14" s="7" t="s">
        <v>26</v>
      </c>
      <c r="B14" s="21" t="s">
        <v>78</v>
      </c>
      <c r="C14" s="8" t="s">
        <v>25</v>
      </c>
      <c r="D14" s="8"/>
      <c r="E14" s="8"/>
      <c r="F14" s="7"/>
      <c r="G14" s="33">
        <f>G15+G21</f>
        <v>5831896.7799999993</v>
      </c>
    </row>
    <row r="15" spans="1:8" ht="21" customHeight="1" x14ac:dyDescent="0.2">
      <c r="A15" s="7" t="s">
        <v>27</v>
      </c>
      <c r="B15" s="21" t="s">
        <v>78</v>
      </c>
      <c r="C15" s="8" t="s">
        <v>25</v>
      </c>
      <c r="D15" s="8" t="s">
        <v>80</v>
      </c>
      <c r="E15" s="8"/>
      <c r="F15" s="7"/>
      <c r="G15" s="9">
        <f>G16+G17+G18+G20+G19</f>
        <v>5820896.7799999993</v>
      </c>
    </row>
    <row r="16" spans="1:8" ht="22.5" customHeight="1" x14ac:dyDescent="0.2">
      <c r="A16" s="10" t="s">
        <v>22</v>
      </c>
      <c r="B16" s="21" t="s">
        <v>78</v>
      </c>
      <c r="C16" s="11" t="s">
        <v>25</v>
      </c>
      <c r="D16" s="11" t="s">
        <v>80</v>
      </c>
      <c r="E16" s="11" t="s">
        <v>21</v>
      </c>
      <c r="F16" s="10" t="s">
        <v>22</v>
      </c>
      <c r="G16" s="12">
        <v>1861751</v>
      </c>
    </row>
    <row r="17" spans="1:7" ht="45" customHeight="1" x14ac:dyDescent="0.2">
      <c r="A17" s="10" t="s">
        <v>24</v>
      </c>
      <c r="B17" s="21" t="s">
        <v>78</v>
      </c>
      <c r="C17" s="11" t="s">
        <v>25</v>
      </c>
      <c r="D17" s="11" t="s">
        <v>80</v>
      </c>
      <c r="E17" s="11" t="s">
        <v>23</v>
      </c>
      <c r="F17" s="10" t="s">
        <v>24</v>
      </c>
      <c r="G17" s="12">
        <v>562249</v>
      </c>
    </row>
    <row r="18" spans="1:7" ht="22.5" customHeight="1" x14ac:dyDescent="0.2">
      <c r="A18" s="10" t="s">
        <v>29</v>
      </c>
      <c r="B18" s="21" t="s">
        <v>78</v>
      </c>
      <c r="C18" s="11" t="s">
        <v>25</v>
      </c>
      <c r="D18" s="11" t="s">
        <v>80</v>
      </c>
      <c r="E18" s="11" t="s">
        <v>28</v>
      </c>
      <c r="F18" s="10" t="s">
        <v>29</v>
      </c>
      <c r="G18" s="12">
        <v>200000</v>
      </c>
    </row>
    <row r="19" spans="1:7" ht="22.5" customHeight="1" x14ac:dyDescent="0.2">
      <c r="A19" s="10" t="s">
        <v>31</v>
      </c>
      <c r="B19" s="21" t="s">
        <v>78</v>
      </c>
      <c r="C19" s="11" t="s">
        <v>25</v>
      </c>
      <c r="D19" s="11" t="s">
        <v>80</v>
      </c>
      <c r="E19" s="11" t="s">
        <v>30</v>
      </c>
      <c r="F19" s="10" t="s">
        <v>31</v>
      </c>
      <c r="G19" s="12">
        <v>3153896.78</v>
      </c>
    </row>
    <row r="20" spans="1:7" ht="33.75" customHeight="1" x14ac:dyDescent="0.2">
      <c r="A20" s="31" t="s">
        <v>101</v>
      </c>
      <c r="B20" s="21" t="s">
        <v>78</v>
      </c>
      <c r="C20" s="11" t="s">
        <v>25</v>
      </c>
      <c r="D20" s="11" t="s">
        <v>80</v>
      </c>
      <c r="E20" s="36" t="s">
        <v>102</v>
      </c>
      <c r="F20" s="31" t="s">
        <v>101</v>
      </c>
      <c r="G20" s="12">
        <v>43000</v>
      </c>
    </row>
    <row r="21" spans="1:7" ht="21" customHeight="1" x14ac:dyDescent="0.2">
      <c r="A21" s="7" t="s">
        <v>27</v>
      </c>
      <c r="B21" s="21" t="s">
        <v>78</v>
      </c>
      <c r="C21" s="8" t="s">
        <v>25</v>
      </c>
      <c r="D21" s="8" t="s">
        <v>80</v>
      </c>
      <c r="E21" s="8"/>
      <c r="F21" s="7"/>
      <c r="G21" s="9">
        <f>G22+G23</f>
        <v>11000</v>
      </c>
    </row>
    <row r="22" spans="1:7" ht="15.75" customHeight="1" x14ac:dyDescent="0.2">
      <c r="A22" s="10" t="s">
        <v>33</v>
      </c>
      <c r="B22" s="21" t="s">
        <v>78</v>
      </c>
      <c r="C22" s="11" t="s">
        <v>25</v>
      </c>
      <c r="D22" s="11" t="s">
        <v>80</v>
      </c>
      <c r="E22" s="11" t="s">
        <v>32</v>
      </c>
      <c r="F22" s="10" t="s">
        <v>33</v>
      </c>
      <c r="G22" s="12">
        <v>10000</v>
      </c>
    </row>
    <row r="23" spans="1:7" ht="15.75" customHeight="1" x14ac:dyDescent="0.2">
      <c r="A23" s="10" t="s">
        <v>35</v>
      </c>
      <c r="B23" s="21" t="s">
        <v>78</v>
      </c>
      <c r="C23" s="11" t="s">
        <v>25</v>
      </c>
      <c r="D23" s="11" t="s">
        <v>80</v>
      </c>
      <c r="E23" s="11" t="s">
        <v>34</v>
      </c>
      <c r="F23" s="10" t="s">
        <v>35</v>
      </c>
      <c r="G23" s="12">
        <v>1000</v>
      </c>
    </row>
    <row r="24" spans="1:7" ht="15.75" hidden="1" customHeight="1" x14ac:dyDescent="0.2">
      <c r="A24" s="22" t="s">
        <v>112</v>
      </c>
      <c r="B24" s="21" t="s">
        <v>78</v>
      </c>
      <c r="C24" s="23" t="s">
        <v>108</v>
      </c>
      <c r="D24" s="23" t="s">
        <v>109</v>
      </c>
      <c r="E24" s="23"/>
      <c r="F24" s="22"/>
      <c r="G24" s="24"/>
    </row>
    <row r="25" spans="1:7" ht="15.75" hidden="1" customHeight="1" x14ac:dyDescent="0.2">
      <c r="A25" s="22" t="s">
        <v>112</v>
      </c>
      <c r="B25" s="21" t="s">
        <v>78</v>
      </c>
      <c r="C25" s="23" t="s">
        <v>108</v>
      </c>
      <c r="D25" s="23" t="s">
        <v>109</v>
      </c>
      <c r="E25" s="23" t="s">
        <v>110</v>
      </c>
      <c r="F25" s="22"/>
      <c r="G25" s="24"/>
    </row>
    <row r="26" spans="1:7" ht="15.75" customHeight="1" x14ac:dyDescent="0.2">
      <c r="A26" s="7" t="s">
        <v>37</v>
      </c>
      <c r="B26" s="21" t="s">
        <v>78</v>
      </c>
      <c r="C26" s="8" t="s">
        <v>36</v>
      </c>
      <c r="D26" s="8"/>
      <c r="E26" s="8"/>
      <c r="F26" s="7"/>
      <c r="G26" s="33">
        <f>G27+G29+G31</f>
        <v>237629</v>
      </c>
    </row>
    <row r="27" spans="1:7" ht="52.5" customHeight="1" x14ac:dyDescent="0.2">
      <c r="A27" s="7" t="s">
        <v>38</v>
      </c>
      <c r="B27" s="21" t="s">
        <v>78</v>
      </c>
      <c r="C27" s="8" t="s">
        <v>36</v>
      </c>
      <c r="D27" s="8" t="s">
        <v>81</v>
      </c>
      <c r="E27" s="8"/>
      <c r="F27" s="7"/>
      <c r="G27" s="9">
        <v>7890</v>
      </c>
    </row>
    <row r="28" spans="1:7" ht="15.75" customHeight="1" x14ac:dyDescent="0.2">
      <c r="A28" s="10" t="s">
        <v>40</v>
      </c>
      <c r="B28" s="21" t="s">
        <v>78</v>
      </c>
      <c r="C28" s="11" t="s">
        <v>36</v>
      </c>
      <c r="D28" s="11" t="s">
        <v>81</v>
      </c>
      <c r="E28" s="11" t="s">
        <v>39</v>
      </c>
      <c r="F28" s="10" t="s">
        <v>40</v>
      </c>
      <c r="G28" s="12">
        <v>7890</v>
      </c>
    </row>
    <row r="29" spans="1:7" ht="42" customHeight="1" x14ac:dyDescent="0.2">
      <c r="A29" s="7" t="s">
        <v>41</v>
      </c>
      <c r="B29" s="21" t="s">
        <v>78</v>
      </c>
      <c r="C29" s="8" t="s">
        <v>36</v>
      </c>
      <c r="D29" s="8" t="s">
        <v>82</v>
      </c>
      <c r="E29" s="8"/>
      <c r="F29" s="7"/>
      <c r="G29" s="9">
        <f>G30</f>
        <v>1739</v>
      </c>
    </row>
    <row r="30" spans="1:7" ht="33.75" customHeight="1" x14ac:dyDescent="0.2">
      <c r="A30" s="10" t="s">
        <v>31</v>
      </c>
      <c r="B30" s="21" t="s">
        <v>78</v>
      </c>
      <c r="C30" s="11" t="s">
        <v>36</v>
      </c>
      <c r="D30" s="11" t="s">
        <v>82</v>
      </c>
      <c r="E30" s="11" t="s">
        <v>30</v>
      </c>
      <c r="F30" s="10" t="s">
        <v>31</v>
      </c>
      <c r="G30" s="12">
        <v>1739</v>
      </c>
    </row>
    <row r="31" spans="1:7" ht="21" customHeight="1" x14ac:dyDescent="0.2">
      <c r="A31" s="7" t="s">
        <v>27</v>
      </c>
      <c r="B31" s="21" t="s">
        <v>78</v>
      </c>
      <c r="C31" s="8" t="s">
        <v>36</v>
      </c>
      <c r="D31" s="8" t="s">
        <v>80</v>
      </c>
      <c r="E31" s="8"/>
      <c r="F31" s="7"/>
      <c r="G31" s="9">
        <f>G32</f>
        <v>228000</v>
      </c>
    </row>
    <row r="32" spans="1:7" ht="33.75" customHeight="1" x14ac:dyDescent="0.2">
      <c r="A32" s="10" t="s">
        <v>31</v>
      </c>
      <c r="B32" s="21" t="s">
        <v>78</v>
      </c>
      <c r="C32" s="11" t="s">
        <v>36</v>
      </c>
      <c r="D32" s="11" t="s">
        <v>80</v>
      </c>
      <c r="E32" s="11" t="s">
        <v>30</v>
      </c>
      <c r="F32" s="10" t="s">
        <v>31</v>
      </c>
      <c r="G32" s="12">
        <v>228000</v>
      </c>
    </row>
    <row r="33" spans="1:7" ht="21" customHeight="1" x14ac:dyDescent="0.2">
      <c r="A33" s="7" t="s">
        <v>43</v>
      </c>
      <c r="B33" s="21" t="s">
        <v>78</v>
      </c>
      <c r="C33" s="8" t="s">
        <v>42</v>
      </c>
      <c r="D33" s="8"/>
      <c r="E33" s="8"/>
      <c r="F33" s="7"/>
      <c r="G33" s="33">
        <f>G34</f>
        <v>272271</v>
      </c>
    </row>
    <row r="34" spans="1:7" ht="31.5" customHeight="1" x14ac:dyDescent="0.2">
      <c r="A34" s="7" t="s">
        <v>44</v>
      </c>
      <c r="B34" s="21" t="s">
        <v>78</v>
      </c>
      <c r="C34" s="8" t="s">
        <v>42</v>
      </c>
      <c r="D34" s="8" t="s">
        <v>83</v>
      </c>
      <c r="E34" s="8"/>
      <c r="F34" s="7"/>
      <c r="G34" s="9">
        <f>G35+G36+G37</f>
        <v>272271</v>
      </c>
    </row>
    <row r="35" spans="1:7" ht="22.5" customHeight="1" x14ac:dyDescent="0.2">
      <c r="A35" s="10" t="s">
        <v>22</v>
      </c>
      <c r="B35" s="21" t="s">
        <v>78</v>
      </c>
      <c r="C35" s="11" t="s">
        <v>42</v>
      </c>
      <c r="D35" s="11" t="s">
        <v>83</v>
      </c>
      <c r="E35" s="11" t="s">
        <v>21</v>
      </c>
      <c r="F35" s="10" t="s">
        <v>22</v>
      </c>
      <c r="G35" s="12">
        <v>208000</v>
      </c>
    </row>
    <row r="36" spans="1:7" ht="45" customHeight="1" x14ac:dyDescent="0.2">
      <c r="A36" s="10" t="s">
        <v>24</v>
      </c>
      <c r="B36" s="21" t="s">
        <v>78</v>
      </c>
      <c r="C36" s="11" t="s">
        <v>42</v>
      </c>
      <c r="D36" s="11" t="s">
        <v>83</v>
      </c>
      <c r="E36" s="11" t="s">
        <v>23</v>
      </c>
      <c r="F36" s="10" t="s">
        <v>24</v>
      </c>
      <c r="G36" s="12">
        <v>64271</v>
      </c>
    </row>
    <row r="37" spans="1:7" ht="33.75" customHeight="1" x14ac:dyDescent="0.2">
      <c r="A37" s="10" t="s">
        <v>31</v>
      </c>
      <c r="B37" s="21" t="s">
        <v>78</v>
      </c>
      <c r="C37" s="11" t="s">
        <v>42</v>
      </c>
      <c r="D37" s="11" t="s">
        <v>83</v>
      </c>
      <c r="E37" s="11" t="s">
        <v>30</v>
      </c>
      <c r="F37" s="10" t="s">
        <v>31</v>
      </c>
      <c r="G37" s="12"/>
    </row>
    <row r="38" spans="1:7" ht="33.75" customHeight="1" x14ac:dyDescent="0.2">
      <c r="A38" s="34" t="s">
        <v>45</v>
      </c>
      <c r="B38" s="21" t="s">
        <v>78</v>
      </c>
      <c r="C38" s="51" t="s">
        <v>84</v>
      </c>
      <c r="D38" s="51" t="s">
        <v>116</v>
      </c>
      <c r="E38" s="23"/>
      <c r="F38" s="22"/>
      <c r="G38" s="24">
        <f>G39</f>
        <v>65004</v>
      </c>
    </row>
    <row r="39" spans="1:7" ht="33.75" customHeight="1" x14ac:dyDescent="0.2">
      <c r="A39" s="10" t="s">
        <v>31</v>
      </c>
      <c r="B39" s="21" t="s">
        <v>78</v>
      </c>
      <c r="C39" s="23" t="s">
        <v>84</v>
      </c>
      <c r="D39" s="23" t="s">
        <v>116</v>
      </c>
      <c r="E39" s="11" t="s">
        <v>30</v>
      </c>
      <c r="F39" s="10" t="s">
        <v>31</v>
      </c>
      <c r="G39" s="24">
        <v>65004</v>
      </c>
    </row>
    <row r="40" spans="1:7" ht="33.75" customHeight="1" x14ac:dyDescent="0.2">
      <c r="A40" s="34" t="s">
        <v>45</v>
      </c>
      <c r="B40" s="21" t="s">
        <v>78</v>
      </c>
      <c r="C40" s="51" t="s">
        <v>115</v>
      </c>
      <c r="D40" s="26" t="s">
        <v>113</v>
      </c>
      <c r="E40" s="23"/>
      <c r="F40" s="22"/>
      <c r="G40" s="37">
        <f>G41</f>
        <v>54500</v>
      </c>
    </row>
    <row r="41" spans="1:7" ht="33.75" customHeight="1" x14ac:dyDescent="0.2">
      <c r="A41" s="10" t="s">
        <v>31</v>
      </c>
      <c r="B41" s="21" t="s">
        <v>78</v>
      </c>
      <c r="C41" s="23" t="s">
        <v>115</v>
      </c>
      <c r="D41" s="28" t="s">
        <v>113</v>
      </c>
      <c r="E41" s="11" t="s">
        <v>30</v>
      </c>
      <c r="F41" s="10" t="s">
        <v>31</v>
      </c>
      <c r="G41" s="24">
        <v>54500</v>
      </c>
    </row>
    <row r="42" spans="1:7" ht="15.75" customHeight="1" x14ac:dyDescent="0.2">
      <c r="A42" s="7" t="s">
        <v>47</v>
      </c>
      <c r="B42" s="21" t="s">
        <v>78</v>
      </c>
      <c r="C42" s="8" t="s">
        <v>46</v>
      </c>
      <c r="D42" s="8"/>
      <c r="E42" s="8"/>
      <c r="F42" s="7"/>
      <c r="G42" s="33">
        <f>G43</f>
        <v>5327269.74</v>
      </c>
    </row>
    <row r="43" spans="1:7" ht="63" customHeight="1" x14ac:dyDescent="0.2">
      <c r="A43" s="7" t="s">
        <v>49</v>
      </c>
      <c r="B43" s="21" t="s">
        <v>78</v>
      </c>
      <c r="C43" s="8" t="s">
        <v>46</v>
      </c>
      <c r="D43" s="35" t="s">
        <v>85</v>
      </c>
      <c r="E43" s="8"/>
      <c r="F43" s="7"/>
      <c r="G43" s="9">
        <f>G44</f>
        <v>5327269.74</v>
      </c>
    </row>
    <row r="44" spans="1:7" ht="33.75" customHeight="1" x14ac:dyDescent="0.2">
      <c r="A44" s="10" t="s">
        <v>31</v>
      </c>
      <c r="B44" s="21" t="s">
        <v>78</v>
      </c>
      <c r="C44" s="11" t="s">
        <v>46</v>
      </c>
      <c r="D44" s="36" t="s">
        <v>85</v>
      </c>
      <c r="E44" s="11" t="s">
        <v>30</v>
      </c>
      <c r="F44" s="10" t="s">
        <v>31</v>
      </c>
      <c r="G44" s="12">
        <v>5327269.74</v>
      </c>
    </row>
    <row r="45" spans="1:7" ht="15.75" customHeight="1" x14ac:dyDescent="0.2">
      <c r="A45" s="7" t="s">
        <v>51</v>
      </c>
      <c r="B45" s="21" t="s">
        <v>78</v>
      </c>
      <c r="C45" s="8" t="s">
        <v>50</v>
      </c>
      <c r="D45" s="8"/>
      <c r="E45" s="8"/>
      <c r="F45" s="7"/>
      <c r="G45" s="33">
        <f>G46+G48</f>
        <v>118533.6</v>
      </c>
    </row>
    <row r="46" spans="1:7" ht="94.5" customHeight="1" x14ac:dyDescent="0.2">
      <c r="A46" s="13" t="s">
        <v>52</v>
      </c>
      <c r="B46" s="21" t="s">
        <v>78</v>
      </c>
      <c r="C46" s="8" t="s">
        <v>50</v>
      </c>
      <c r="D46" s="35" t="s">
        <v>86</v>
      </c>
      <c r="E46" s="8"/>
      <c r="F46" s="7"/>
      <c r="G46" s="9">
        <f>G47</f>
        <v>118533.6</v>
      </c>
    </row>
    <row r="47" spans="1:7" ht="33.75" customHeight="1" x14ac:dyDescent="0.2">
      <c r="A47" s="10" t="s">
        <v>31</v>
      </c>
      <c r="B47" s="21" t="s">
        <v>78</v>
      </c>
      <c r="C47" s="11" t="s">
        <v>50</v>
      </c>
      <c r="D47" s="36" t="s">
        <v>86</v>
      </c>
      <c r="E47" s="11" t="s">
        <v>30</v>
      </c>
      <c r="F47" s="31" t="s">
        <v>31</v>
      </c>
      <c r="G47" s="12">
        <v>118533.6</v>
      </c>
    </row>
    <row r="48" spans="1:7" ht="33" customHeight="1" x14ac:dyDescent="0.2">
      <c r="A48" s="38" t="s">
        <v>35</v>
      </c>
      <c r="B48" s="29" t="s">
        <v>78</v>
      </c>
      <c r="C48" s="28" t="s">
        <v>50</v>
      </c>
      <c r="D48" s="36" t="s">
        <v>86</v>
      </c>
      <c r="E48" s="28" t="s">
        <v>34</v>
      </c>
      <c r="F48" s="38" t="s">
        <v>35</v>
      </c>
      <c r="G48" s="24"/>
    </row>
    <row r="49" spans="1:7" ht="15.75" customHeight="1" x14ac:dyDescent="0.2">
      <c r="A49" s="7" t="s">
        <v>54</v>
      </c>
      <c r="B49" s="21" t="s">
        <v>78</v>
      </c>
      <c r="C49" s="8" t="s">
        <v>53</v>
      </c>
      <c r="D49" s="8"/>
      <c r="E49" s="8"/>
      <c r="F49" s="7"/>
      <c r="G49" s="33">
        <f>G50</f>
        <v>6286388.1899999995</v>
      </c>
    </row>
    <row r="50" spans="1:7" ht="73.5" customHeight="1" x14ac:dyDescent="0.2">
      <c r="A50" s="13" t="s">
        <v>58</v>
      </c>
      <c r="B50" s="21" t="s">
        <v>78</v>
      </c>
      <c r="C50" s="8" t="s">
        <v>53</v>
      </c>
      <c r="D50" s="28" t="s">
        <v>87</v>
      </c>
      <c r="E50" s="8"/>
      <c r="F50" s="7"/>
      <c r="G50" s="9">
        <f>G51+G52+G54+G55</f>
        <v>6286388.1899999995</v>
      </c>
    </row>
    <row r="51" spans="1:7" ht="33.75" customHeight="1" x14ac:dyDescent="0.2">
      <c r="A51" s="22" t="s">
        <v>31</v>
      </c>
      <c r="B51" s="21" t="s">
        <v>78</v>
      </c>
      <c r="C51" s="11" t="s">
        <v>53</v>
      </c>
      <c r="D51" s="28" t="s">
        <v>87</v>
      </c>
      <c r="E51" s="36" t="s">
        <v>30</v>
      </c>
      <c r="F51" s="22" t="s">
        <v>31</v>
      </c>
      <c r="G51" s="12">
        <v>2861777.19</v>
      </c>
    </row>
    <row r="52" spans="1:7" ht="33.75" customHeight="1" x14ac:dyDescent="0.2">
      <c r="A52" s="10" t="s">
        <v>57</v>
      </c>
      <c r="B52" s="11" t="s">
        <v>78</v>
      </c>
      <c r="C52" s="11" t="s">
        <v>53</v>
      </c>
      <c r="D52" s="11" t="s">
        <v>87</v>
      </c>
      <c r="E52" s="10" t="s">
        <v>56</v>
      </c>
      <c r="F52" s="31" t="s">
        <v>92</v>
      </c>
      <c r="G52" s="24">
        <v>59517</v>
      </c>
    </row>
    <row r="53" spans="1:7" ht="33.75" customHeight="1" x14ac:dyDescent="0.2">
      <c r="A53" s="34" t="s">
        <v>90</v>
      </c>
      <c r="B53" s="21" t="s">
        <v>78</v>
      </c>
      <c r="C53" s="39" t="s">
        <v>53</v>
      </c>
      <c r="D53" s="39" t="s">
        <v>89</v>
      </c>
      <c r="E53" s="23"/>
      <c r="F53" s="22"/>
      <c r="G53" s="24"/>
    </row>
    <row r="54" spans="1:7" ht="33.75" customHeight="1" x14ac:dyDescent="0.2">
      <c r="A54" s="31" t="s">
        <v>92</v>
      </c>
      <c r="B54" s="21" t="s">
        <v>78</v>
      </c>
      <c r="C54" s="11" t="s">
        <v>53</v>
      </c>
      <c r="D54" s="36" t="s">
        <v>89</v>
      </c>
      <c r="E54" s="36" t="s">
        <v>91</v>
      </c>
      <c r="F54" s="31" t="s">
        <v>92</v>
      </c>
      <c r="G54" s="24"/>
    </row>
    <row r="55" spans="1:7" ht="33.75" customHeight="1" x14ac:dyDescent="0.2">
      <c r="A55" s="34" t="s">
        <v>59</v>
      </c>
      <c r="B55" s="21" t="s">
        <v>78</v>
      </c>
      <c r="C55" s="39" t="s">
        <v>53</v>
      </c>
      <c r="D55" s="36" t="s">
        <v>114</v>
      </c>
      <c r="E55" s="28"/>
      <c r="F55" s="38"/>
      <c r="G55" s="27">
        <f>G56</f>
        <v>3365094</v>
      </c>
    </row>
    <row r="56" spans="1:7" ht="33.75" customHeight="1" x14ac:dyDescent="0.2">
      <c r="A56" s="22" t="s">
        <v>31</v>
      </c>
      <c r="B56" s="21" t="s">
        <v>78</v>
      </c>
      <c r="C56" s="11" t="s">
        <v>53</v>
      </c>
      <c r="D56" s="36" t="s">
        <v>114</v>
      </c>
      <c r="E56" s="23" t="s">
        <v>30</v>
      </c>
      <c r="F56" s="22" t="s">
        <v>31</v>
      </c>
      <c r="G56" s="24">
        <v>3365094</v>
      </c>
    </row>
    <row r="57" spans="1:7" ht="15.75" customHeight="1" x14ac:dyDescent="0.2">
      <c r="A57" s="7" t="s">
        <v>61</v>
      </c>
      <c r="B57" s="21" t="s">
        <v>78</v>
      </c>
      <c r="C57" s="8" t="s">
        <v>60</v>
      </c>
      <c r="D57" s="8"/>
      <c r="E57" s="8"/>
      <c r="F57" s="7"/>
      <c r="G57" s="33">
        <f>+G58+G60+G63++G67+G62</f>
        <v>8123915.5099999998</v>
      </c>
    </row>
    <row r="58" spans="1:7" ht="31.5" customHeight="1" x14ac:dyDescent="0.2">
      <c r="A58" s="7" t="s">
        <v>63</v>
      </c>
      <c r="B58" s="21" t="s">
        <v>78</v>
      </c>
      <c r="C58" s="8" t="s">
        <v>60</v>
      </c>
      <c r="D58" s="35" t="s">
        <v>94</v>
      </c>
      <c r="E58" s="8"/>
      <c r="F58" s="7"/>
      <c r="G58" s="9">
        <f>G59</f>
        <v>212147</v>
      </c>
    </row>
    <row r="59" spans="1:7" ht="33.75" customHeight="1" x14ac:dyDescent="0.2">
      <c r="A59" s="10" t="s">
        <v>31</v>
      </c>
      <c r="B59" s="21" t="s">
        <v>78</v>
      </c>
      <c r="C59" s="11" t="s">
        <v>60</v>
      </c>
      <c r="D59" s="36" t="s">
        <v>94</v>
      </c>
      <c r="E59" s="11" t="s">
        <v>30</v>
      </c>
      <c r="F59" s="10" t="s">
        <v>31</v>
      </c>
      <c r="G59" s="12">
        <v>212147</v>
      </c>
    </row>
    <row r="60" spans="1:7" ht="42" customHeight="1" x14ac:dyDescent="0.2">
      <c r="A60" s="7" t="s">
        <v>64</v>
      </c>
      <c r="B60" s="21" t="s">
        <v>78</v>
      </c>
      <c r="C60" s="8" t="s">
        <v>60</v>
      </c>
      <c r="D60" s="35" t="s">
        <v>95</v>
      </c>
      <c r="E60" s="8"/>
      <c r="F60" s="7"/>
      <c r="G60" s="9">
        <f>G61</f>
        <v>29070</v>
      </c>
    </row>
    <row r="61" spans="1:7" ht="33.75" customHeight="1" x14ac:dyDescent="0.2">
      <c r="A61" s="10" t="s">
        <v>31</v>
      </c>
      <c r="B61" s="21" t="s">
        <v>78</v>
      </c>
      <c r="C61" s="11" t="s">
        <v>60</v>
      </c>
      <c r="D61" s="36" t="s">
        <v>95</v>
      </c>
      <c r="E61" s="11" t="s">
        <v>30</v>
      </c>
      <c r="F61" s="10" t="s">
        <v>31</v>
      </c>
      <c r="G61" s="12">
        <v>29070</v>
      </c>
    </row>
    <row r="62" spans="1:7" ht="33.75" customHeight="1" x14ac:dyDescent="0.2">
      <c r="A62" s="10" t="s">
        <v>31</v>
      </c>
      <c r="B62" s="21" t="s">
        <v>78</v>
      </c>
      <c r="C62" s="11" t="s">
        <v>60</v>
      </c>
      <c r="D62" s="11" t="s">
        <v>122</v>
      </c>
      <c r="E62" s="11" t="s">
        <v>30</v>
      </c>
      <c r="F62" s="10" t="s">
        <v>31</v>
      </c>
      <c r="G62" s="24"/>
    </row>
    <row r="63" spans="1:7" ht="15.75" customHeight="1" x14ac:dyDescent="0.2">
      <c r="A63" s="7" t="s">
        <v>65</v>
      </c>
      <c r="B63" s="21" t="s">
        <v>78</v>
      </c>
      <c r="C63" s="8" t="s">
        <v>60</v>
      </c>
      <c r="D63" s="35" t="s">
        <v>96</v>
      </c>
      <c r="E63" s="8"/>
      <c r="F63" s="7"/>
      <c r="G63" s="9">
        <f>G64+G65+G66</f>
        <v>556100</v>
      </c>
    </row>
    <row r="64" spans="1:7" ht="33.75" customHeight="1" x14ac:dyDescent="0.2">
      <c r="A64" s="10" t="s">
        <v>31</v>
      </c>
      <c r="B64" s="21" t="s">
        <v>78</v>
      </c>
      <c r="C64" s="11" t="s">
        <v>60</v>
      </c>
      <c r="D64" s="36" t="s">
        <v>96</v>
      </c>
      <c r="E64" s="11" t="s">
        <v>30</v>
      </c>
      <c r="F64" s="10" t="s">
        <v>31</v>
      </c>
      <c r="G64" s="12">
        <v>250000</v>
      </c>
    </row>
    <row r="65" spans="1:7" ht="33.75" customHeight="1" x14ac:dyDescent="0.2">
      <c r="A65" s="31" t="s">
        <v>101</v>
      </c>
      <c r="B65" s="21" t="s">
        <v>78</v>
      </c>
      <c r="C65" s="11" t="s">
        <v>60</v>
      </c>
      <c r="D65" s="11" t="s">
        <v>96</v>
      </c>
      <c r="E65" s="36" t="s">
        <v>102</v>
      </c>
      <c r="F65" s="31" t="s">
        <v>101</v>
      </c>
      <c r="G65" s="12">
        <v>300000</v>
      </c>
    </row>
    <row r="66" spans="1:7" ht="33.75" customHeight="1" x14ac:dyDescent="0.2">
      <c r="A66" s="50" t="s">
        <v>117</v>
      </c>
      <c r="B66" s="21" t="s">
        <v>78</v>
      </c>
      <c r="C66" s="11" t="s">
        <v>60</v>
      </c>
      <c r="D66" s="11" t="s">
        <v>118</v>
      </c>
      <c r="E66" s="23" t="s">
        <v>30</v>
      </c>
      <c r="F66" s="10" t="s">
        <v>31</v>
      </c>
      <c r="G66" s="24">
        <v>6100</v>
      </c>
    </row>
    <row r="67" spans="1:7" ht="21" customHeight="1" x14ac:dyDescent="0.2">
      <c r="A67" s="7" t="s">
        <v>66</v>
      </c>
      <c r="B67" s="21" t="s">
        <v>78</v>
      </c>
      <c r="C67" s="8" t="s">
        <v>60</v>
      </c>
      <c r="D67" s="35" t="s">
        <v>97</v>
      </c>
      <c r="E67" s="8"/>
      <c r="F67" s="7"/>
      <c r="G67" s="9">
        <f>G68+G69+G70</f>
        <v>7326598.5099999998</v>
      </c>
    </row>
    <row r="68" spans="1:7" ht="33.75" customHeight="1" x14ac:dyDescent="0.2">
      <c r="A68" s="10" t="s">
        <v>31</v>
      </c>
      <c r="B68" s="21" t="s">
        <v>78</v>
      </c>
      <c r="C68" s="11" t="s">
        <v>60</v>
      </c>
      <c r="D68" s="36" t="s">
        <v>97</v>
      </c>
      <c r="E68" s="11" t="s">
        <v>30</v>
      </c>
      <c r="F68" s="10" t="s">
        <v>31</v>
      </c>
      <c r="G68" s="12">
        <v>1004910</v>
      </c>
    </row>
    <row r="69" spans="1:7" ht="33.75" customHeight="1" x14ac:dyDescent="0.2">
      <c r="A69" s="50" t="s">
        <v>120</v>
      </c>
      <c r="B69" s="21" t="s">
        <v>123</v>
      </c>
      <c r="C69" s="11" t="s">
        <v>60</v>
      </c>
      <c r="D69" s="23" t="s">
        <v>119</v>
      </c>
      <c r="E69" s="23" t="s">
        <v>30</v>
      </c>
      <c r="F69" s="10" t="s">
        <v>31</v>
      </c>
      <c r="G69" s="24">
        <v>6311688.5099999998</v>
      </c>
    </row>
    <row r="70" spans="1:7" ht="33.75" customHeight="1" x14ac:dyDescent="0.2">
      <c r="A70" s="50" t="s">
        <v>120</v>
      </c>
      <c r="B70" s="21" t="s">
        <v>78</v>
      </c>
      <c r="C70" s="11" t="s">
        <v>60</v>
      </c>
      <c r="D70" s="23" t="s">
        <v>121</v>
      </c>
      <c r="E70" s="23" t="s">
        <v>30</v>
      </c>
      <c r="F70" s="10" t="s">
        <v>31</v>
      </c>
      <c r="G70" s="24">
        <v>10000</v>
      </c>
    </row>
    <row r="71" spans="1:7" ht="21" customHeight="1" x14ac:dyDescent="0.2">
      <c r="A71" s="34" t="s">
        <v>103</v>
      </c>
      <c r="B71" s="21" t="s">
        <v>78</v>
      </c>
      <c r="C71" s="35" t="s">
        <v>104</v>
      </c>
      <c r="D71" s="8"/>
      <c r="E71" s="8"/>
      <c r="F71" s="7"/>
      <c r="G71" s="33">
        <f>G72</f>
        <v>0</v>
      </c>
    </row>
    <row r="72" spans="1:7" ht="28.5" customHeight="1" x14ac:dyDescent="0.2">
      <c r="A72" s="31" t="s">
        <v>105</v>
      </c>
      <c r="B72" s="21" t="s">
        <v>78</v>
      </c>
      <c r="C72" s="35" t="s">
        <v>104</v>
      </c>
      <c r="D72" s="35" t="s">
        <v>106</v>
      </c>
      <c r="E72" s="8"/>
      <c r="F72" s="7"/>
      <c r="G72" s="9">
        <f>G73</f>
        <v>0</v>
      </c>
    </row>
    <row r="73" spans="1:7" ht="33.75" customHeight="1" x14ac:dyDescent="0.2">
      <c r="A73" s="31" t="s">
        <v>107</v>
      </c>
      <c r="B73" s="21" t="s">
        <v>78</v>
      </c>
      <c r="C73" s="35" t="s">
        <v>104</v>
      </c>
      <c r="D73" s="35" t="s">
        <v>106</v>
      </c>
      <c r="E73" s="11" t="s">
        <v>30</v>
      </c>
      <c r="F73" s="10" t="s">
        <v>31</v>
      </c>
      <c r="G73" s="12"/>
    </row>
    <row r="74" spans="1:7" ht="15.75" customHeight="1" x14ac:dyDescent="0.2">
      <c r="A74" s="7" t="s">
        <v>68</v>
      </c>
      <c r="B74" s="21" t="s">
        <v>78</v>
      </c>
      <c r="C74" s="8" t="s">
        <v>67</v>
      </c>
      <c r="D74" s="8"/>
      <c r="E74" s="8"/>
      <c r="F74" s="7"/>
      <c r="G74" s="33">
        <f>G75</f>
        <v>160000</v>
      </c>
    </row>
    <row r="75" spans="1:7" ht="73.5" customHeight="1" x14ac:dyDescent="0.2">
      <c r="A75" s="7" t="s">
        <v>69</v>
      </c>
      <c r="B75" s="21" t="s">
        <v>78</v>
      </c>
      <c r="C75" s="8" t="s">
        <v>67</v>
      </c>
      <c r="D75" s="35" t="s">
        <v>98</v>
      </c>
      <c r="E75" s="8"/>
      <c r="F75" s="7"/>
      <c r="G75" s="9">
        <f>G76</f>
        <v>160000</v>
      </c>
    </row>
    <row r="76" spans="1:7" ht="33.75" customHeight="1" x14ac:dyDescent="0.2">
      <c r="A76" s="10" t="s">
        <v>71</v>
      </c>
      <c r="B76" s="21" t="s">
        <v>78</v>
      </c>
      <c r="C76" s="11" t="s">
        <v>67</v>
      </c>
      <c r="D76" s="36" t="s">
        <v>98</v>
      </c>
      <c r="E76" s="11" t="s">
        <v>70</v>
      </c>
      <c r="F76" s="10" t="s">
        <v>71</v>
      </c>
      <c r="G76" s="12">
        <v>160000</v>
      </c>
    </row>
    <row r="77" spans="1:7" ht="15.75" customHeight="1" x14ac:dyDescent="0.2">
      <c r="A77" s="7" t="s">
        <v>73</v>
      </c>
      <c r="B77" s="21" t="s">
        <v>78</v>
      </c>
      <c r="C77" s="8" t="s">
        <v>72</v>
      </c>
      <c r="D77" s="8"/>
      <c r="E77" s="8"/>
      <c r="F77" s="7"/>
      <c r="G77" s="33">
        <f>G78+G80+G81+G82</f>
        <v>3108501.66</v>
      </c>
    </row>
    <row r="78" spans="1:7" ht="21" customHeight="1" x14ac:dyDescent="0.2">
      <c r="A78" s="7" t="s">
        <v>75</v>
      </c>
      <c r="B78" s="21" t="s">
        <v>78</v>
      </c>
      <c r="C78" s="8" t="s">
        <v>72</v>
      </c>
      <c r="D78" s="35" t="s">
        <v>99</v>
      </c>
      <c r="E78" s="8"/>
      <c r="F78" s="7"/>
      <c r="G78" s="9">
        <f>G79</f>
        <v>787550</v>
      </c>
    </row>
    <row r="79" spans="1:7" ht="33.75" customHeight="1" x14ac:dyDescent="0.2">
      <c r="A79" s="15" t="s">
        <v>31</v>
      </c>
      <c r="B79" s="21" t="s">
        <v>78</v>
      </c>
      <c r="C79" s="16" t="s">
        <v>72</v>
      </c>
      <c r="D79" s="40" t="s">
        <v>99</v>
      </c>
      <c r="E79" s="16" t="s">
        <v>30</v>
      </c>
      <c r="F79" s="15" t="s">
        <v>31</v>
      </c>
      <c r="G79" s="17">
        <v>787550</v>
      </c>
    </row>
    <row r="80" spans="1:7" ht="49.5" customHeight="1" x14ac:dyDescent="0.2">
      <c r="A80" s="31" t="s">
        <v>92</v>
      </c>
      <c r="B80" s="21" t="s">
        <v>78</v>
      </c>
      <c r="C80" s="16" t="s">
        <v>72</v>
      </c>
      <c r="D80" s="40" t="s">
        <v>99</v>
      </c>
      <c r="E80" s="16" t="s">
        <v>91</v>
      </c>
      <c r="F80" s="15" t="s">
        <v>92</v>
      </c>
      <c r="G80" s="17">
        <v>1721951.66</v>
      </c>
    </row>
    <row r="81" spans="1:7" ht="12.75" customHeight="1" x14ac:dyDescent="0.2">
      <c r="A81" s="31" t="s">
        <v>92</v>
      </c>
      <c r="B81" s="21" t="s">
        <v>78</v>
      </c>
      <c r="C81" s="16" t="s">
        <v>72</v>
      </c>
      <c r="D81" s="16" t="s">
        <v>126</v>
      </c>
      <c r="E81" s="16" t="s">
        <v>30</v>
      </c>
      <c r="F81" s="15" t="s">
        <v>92</v>
      </c>
      <c r="G81" s="17">
        <v>500000</v>
      </c>
    </row>
    <row r="82" spans="1:7" ht="12.75" customHeight="1" x14ac:dyDescent="0.2">
      <c r="A82" s="31" t="s">
        <v>92</v>
      </c>
      <c r="B82" s="21" t="s">
        <v>78</v>
      </c>
      <c r="C82" s="16" t="s">
        <v>72</v>
      </c>
      <c r="D82" s="16" t="s">
        <v>127</v>
      </c>
      <c r="E82" s="16" t="s">
        <v>30</v>
      </c>
      <c r="F82" s="15" t="s">
        <v>92</v>
      </c>
      <c r="G82" s="17">
        <v>99000</v>
      </c>
    </row>
  </sheetData>
  <mergeCells count="6">
    <mergeCell ref="D1:G1"/>
    <mergeCell ref="B6:F6"/>
    <mergeCell ref="A5:C5"/>
    <mergeCell ref="A6:A7"/>
    <mergeCell ref="G6:G7"/>
    <mergeCell ref="A3:G3"/>
  </mergeCells>
  <pageMargins left="0.98425196850393704" right="0.39370078740157483" top="0.39370078740157483" bottom="0.39370078740157483" header="0.19685039370078741" footer="0.19685039370078741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'1'!BFT_Print_Titles</vt:lpstr>
      <vt:lpstr>'2'!BFT_Print_Titles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Ильяс</dc:creator>
  <dc:description>POI HSSF rep:2.45.0.181</dc:description>
  <cp:lastModifiedBy>Пользователь Windows</cp:lastModifiedBy>
  <cp:lastPrinted>2022-10-27T07:54:53Z</cp:lastPrinted>
  <dcterms:created xsi:type="dcterms:W3CDTF">2018-10-24T06:02:23Z</dcterms:created>
  <dcterms:modified xsi:type="dcterms:W3CDTF">2022-10-27T07:55:26Z</dcterms:modified>
</cp:coreProperties>
</file>